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Ejecucion Mensual" sheetId="1" r:id="rId1"/>
  </sheets>
  <definedNames>
    <definedName name="_xlnm.Print_Area" localSheetId="0">'Ejecucion Mensual'!$A$1:$I$266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29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11" i="1"/>
  <c r="G10" i="1"/>
  <c r="H10" i="1"/>
  <c r="F10" i="1"/>
  <c r="H250" i="1"/>
  <c r="H248" i="1"/>
  <c r="H246" i="1"/>
  <c r="H244" i="1"/>
  <c r="H242" i="1"/>
  <c r="G242" i="1"/>
  <c r="H240" i="1"/>
  <c r="G238" i="1"/>
  <c r="F238" i="1"/>
  <c r="H238" i="1"/>
  <c r="H236" i="1"/>
  <c r="H234" i="1"/>
  <c r="G232" i="1"/>
  <c r="H232" i="1"/>
  <c r="H230" i="1"/>
  <c r="H228" i="1"/>
  <c r="G228" i="1"/>
  <c r="F228" i="1"/>
  <c r="H225" i="1"/>
  <c r="G225" i="1"/>
  <c r="F225" i="1"/>
  <c r="H223" i="1"/>
  <c r="H219" i="1"/>
  <c r="G219" i="1"/>
  <c r="F219" i="1"/>
  <c r="H217" i="1"/>
  <c r="H215" i="1"/>
  <c r="H213" i="1"/>
  <c r="H211" i="1"/>
  <c r="H209" i="1"/>
  <c r="H207" i="1"/>
  <c r="G205" i="1"/>
  <c r="H205" i="1"/>
  <c r="H203" i="1"/>
  <c r="H201" i="1"/>
  <c r="H199" i="1"/>
  <c r="H221" i="1"/>
  <c r="H197" i="1"/>
  <c r="H195" i="1"/>
  <c r="H193" i="1"/>
  <c r="H191" i="1"/>
  <c r="H189" i="1"/>
  <c r="H187" i="1"/>
  <c r="H185" i="1"/>
  <c r="H183" i="1"/>
  <c r="H178" i="1"/>
  <c r="G178" i="1"/>
  <c r="F178" i="1"/>
  <c r="H175" i="1"/>
  <c r="H173" i="1"/>
  <c r="H171" i="1"/>
  <c r="H169" i="1"/>
  <c r="H167" i="1"/>
  <c r="H164" i="1"/>
  <c r="F164" i="1"/>
  <c r="G164" i="1"/>
  <c r="H161" i="1"/>
  <c r="G161" i="1"/>
  <c r="H156" i="1"/>
  <c r="F156" i="1"/>
  <c r="G156" i="1"/>
  <c r="F150" i="1"/>
  <c r="G150" i="1"/>
  <c r="H150" i="1"/>
  <c r="H147" i="1"/>
  <c r="H144" i="1"/>
  <c r="G141" i="1"/>
  <c r="F141" i="1"/>
  <c r="H141" i="1"/>
  <c r="H137" i="1"/>
  <c r="G137" i="1"/>
  <c r="F137" i="1"/>
  <c r="H135" i="1"/>
  <c r="H133" i="1"/>
  <c r="H131" i="1"/>
  <c r="H129" i="1"/>
  <c r="H127" i="1"/>
  <c r="H125" i="1"/>
  <c r="H123" i="1"/>
  <c r="H121" i="1"/>
  <c r="H119" i="1"/>
  <c r="H117" i="1"/>
  <c r="H115" i="1"/>
  <c r="H113" i="1"/>
  <c r="H111" i="1"/>
  <c r="H109" i="1"/>
  <c r="H106" i="1"/>
  <c r="H104" i="1"/>
  <c r="H102" i="1"/>
  <c r="H96" i="1"/>
  <c r="H94" i="1"/>
  <c r="H91" i="1"/>
  <c r="H89" i="1"/>
  <c r="H82" i="1"/>
  <c r="G79" i="1"/>
  <c r="H79" i="1"/>
  <c r="H77" i="1"/>
  <c r="H75" i="1"/>
  <c r="H73" i="1"/>
  <c r="H71" i="1"/>
  <c r="H69" i="1"/>
  <c r="H67" i="1"/>
  <c r="H64" i="1"/>
  <c r="H61" i="1"/>
  <c r="H59" i="1"/>
  <c r="H57" i="1"/>
  <c r="H55" i="1"/>
  <c r="H53" i="1"/>
  <c r="H51" i="1"/>
  <c r="H49" i="1"/>
  <c r="H46" i="1"/>
  <c r="H44" i="1"/>
  <c r="H42" i="1"/>
  <c r="H40" i="1"/>
  <c r="H38" i="1"/>
  <c r="H36" i="1"/>
  <c r="H34" i="1"/>
  <c r="H32" i="1"/>
  <c r="H30" i="1"/>
  <c r="H28" i="1"/>
  <c r="H22" i="1"/>
  <c r="H18" i="1"/>
  <c r="H16" i="1"/>
  <c r="H13" i="1"/>
  <c r="H11" i="1"/>
  <c r="E10" i="1"/>
  <c r="D10" i="1"/>
  <c r="C10" i="1"/>
  <c r="E219" i="1"/>
  <c r="D219" i="1"/>
  <c r="C219" i="1"/>
  <c r="G213" i="1" l="1"/>
  <c r="G211" i="1"/>
  <c r="G209" i="1"/>
  <c r="G207" i="1"/>
  <c r="G203" i="1"/>
  <c r="G201" i="1"/>
  <c r="G199" i="1"/>
  <c r="G197" i="1"/>
  <c r="G195" i="1"/>
  <c r="G193" i="1"/>
  <c r="G191" i="1"/>
  <c r="G189" i="1"/>
  <c r="G187" i="1"/>
  <c r="F187" i="1"/>
  <c r="G215" i="1"/>
  <c r="G217" i="1"/>
  <c r="G221" i="1"/>
  <c r="G223" i="1"/>
  <c r="G230" i="1"/>
  <c r="F232" i="1"/>
  <c r="F234" i="1"/>
  <c r="G234" i="1"/>
  <c r="G236" i="1"/>
  <c r="G240" i="1"/>
  <c r="G244" i="1"/>
  <c r="G246" i="1"/>
  <c r="G248" i="1"/>
  <c r="G250" i="1"/>
  <c r="G185" i="1"/>
  <c r="G183" i="1"/>
  <c r="G173" i="1"/>
  <c r="F173" i="1"/>
  <c r="G171" i="1"/>
  <c r="F171" i="1"/>
  <c r="G169" i="1"/>
  <c r="F169" i="1"/>
  <c r="G167" i="1"/>
  <c r="F167" i="1"/>
  <c r="F161" i="1"/>
  <c r="F175" i="1"/>
  <c r="G175" i="1"/>
  <c r="G144" i="1"/>
  <c r="F144" i="1"/>
  <c r="G135" i="1"/>
  <c r="G133" i="1"/>
  <c r="G131" i="1"/>
  <c r="G147" i="1"/>
  <c r="G129" i="1"/>
  <c r="G125" i="1"/>
  <c r="G123" i="1"/>
  <c r="G121" i="1"/>
  <c r="G119" i="1"/>
  <c r="F119" i="1"/>
  <c r="G127" i="1"/>
  <c r="G117" i="1"/>
  <c r="G115" i="1"/>
  <c r="F115" i="1"/>
  <c r="G113" i="1"/>
  <c r="G111" i="1"/>
  <c r="G109" i="1"/>
  <c r="G106" i="1"/>
  <c r="G104" i="1"/>
  <c r="G102" i="1"/>
  <c r="G96" i="1"/>
  <c r="G94" i="1"/>
  <c r="G91" i="1"/>
  <c r="G89" i="1"/>
  <c r="G82" i="1"/>
  <c r="F82" i="1"/>
  <c r="G77" i="1"/>
  <c r="G75" i="1"/>
  <c r="G73" i="1"/>
  <c r="G71" i="1"/>
  <c r="G69" i="1"/>
  <c r="G67" i="1"/>
  <c r="G64" i="1"/>
  <c r="G61" i="1"/>
  <c r="G59" i="1"/>
  <c r="G57" i="1"/>
  <c r="G55" i="1"/>
  <c r="G53" i="1"/>
  <c r="F53" i="1"/>
  <c r="G51" i="1"/>
  <c r="G49" i="1"/>
  <c r="F49" i="1"/>
  <c r="G46" i="1"/>
  <c r="F46" i="1"/>
  <c r="G44" i="1"/>
  <c r="G42" i="1"/>
  <c r="F42" i="1"/>
  <c r="G40" i="1"/>
  <c r="G38" i="1"/>
  <c r="G36" i="1"/>
  <c r="G34" i="1"/>
  <c r="G32" i="1"/>
  <c r="G30" i="1"/>
  <c r="G28" i="1"/>
  <c r="F28" i="1"/>
  <c r="G22" i="1"/>
  <c r="F22" i="1"/>
  <c r="G18" i="1"/>
  <c r="F18" i="1"/>
  <c r="G16" i="1"/>
  <c r="F16" i="1"/>
  <c r="G13" i="1"/>
  <c r="G11" i="1"/>
  <c r="E53" i="1"/>
  <c r="D51" i="1"/>
  <c r="D53" i="1"/>
  <c r="C53" i="1"/>
  <c r="F250" i="1" l="1"/>
  <c r="F248" i="1"/>
  <c r="F246" i="1"/>
  <c r="F244" i="1"/>
  <c r="F242" i="1"/>
  <c r="F240" i="1"/>
  <c r="F236" i="1"/>
  <c r="F230" i="1"/>
  <c r="F223" i="1"/>
  <c r="F221" i="1"/>
  <c r="F217" i="1"/>
  <c r="F215" i="1"/>
  <c r="F213" i="1"/>
  <c r="F211" i="1"/>
  <c r="F209" i="1"/>
  <c r="F207" i="1"/>
  <c r="F205" i="1"/>
  <c r="F203" i="1"/>
  <c r="F201" i="1"/>
  <c r="F199" i="1"/>
  <c r="F197" i="1"/>
  <c r="F195" i="1"/>
  <c r="F193" i="1"/>
  <c r="F191" i="1"/>
  <c r="F189" i="1"/>
  <c r="F185" i="1"/>
  <c r="F183" i="1"/>
  <c r="F147" i="1"/>
  <c r="F129" i="1"/>
  <c r="F131" i="1"/>
  <c r="F133" i="1"/>
  <c r="F135" i="1"/>
  <c r="F127" i="1"/>
  <c r="F125" i="1"/>
  <c r="F123" i="1"/>
  <c r="F121" i="1"/>
  <c r="F117" i="1"/>
  <c r="F113" i="1"/>
  <c r="F111" i="1"/>
  <c r="F109" i="1"/>
  <c r="F106" i="1"/>
  <c r="F104" i="1"/>
  <c r="F102" i="1"/>
  <c r="F96" i="1"/>
  <c r="F94" i="1"/>
  <c r="F91" i="1"/>
  <c r="F89" i="1"/>
  <c r="F79" i="1"/>
  <c r="F77" i="1"/>
  <c r="F75" i="1"/>
  <c r="F73" i="1"/>
  <c r="F71" i="1"/>
  <c r="F69" i="1"/>
  <c r="F67" i="1"/>
  <c r="F64" i="1"/>
  <c r="F61" i="1"/>
  <c r="F55" i="1"/>
  <c r="F59" i="1"/>
  <c r="F57" i="1"/>
  <c r="F51" i="1"/>
  <c r="F44" i="1"/>
  <c r="F40" i="1"/>
  <c r="F38" i="1"/>
  <c r="F36" i="1"/>
  <c r="F34" i="1"/>
  <c r="F32" i="1"/>
  <c r="F30" i="1"/>
  <c r="F13" i="1"/>
  <c r="F11" i="1"/>
  <c r="D250" i="1"/>
  <c r="D248" i="1"/>
  <c r="D246" i="1"/>
  <c r="D244" i="1"/>
  <c r="D242" i="1"/>
  <c r="D240" i="1"/>
  <c r="D238" i="1"/>
  <c r="D236" i="1"/>
  <c r="D234" i="1"/>
  <c r="D232" i="1"/>
  <c r="D230" i="1"/>
  <c r="D228" i="1"/>
  <c r="D225" i="1"/>
  <c r="D223" i="1"/>
  <c r="D221" i="1"/>
  <c r="D217" i="1"/>
  <c r="D215" i="1"/>
  <c r="D213" i="1"/>
  <c r="D211" i="1"/>
  <c r="D209" i="1"/>
  <c r="D207" i="1"/>
  <c r="D205" i="1"/>
  <c r="D203" i="1"/>
  <c r="D201" i="1"/>
  <c r="D197" i="1"/>
  <c r="D199" i="1"/>
  <c r="D195" i="1"/>
  <c r="D193" i="1"/>
  <c r="D191" i="1"/>
  <c r="D189" i="1"/>
  <c r="D187" i="1"/>
  <c r="D185" i="1"/>
  <c r="D183" i="1"/>
  <c r="D178" i="1"/>
  <c r="D175" i="1"/>
  <c r="D173" i="1"/>
  <c r="D171" i="1"/>
  <c r="D169" i="1"/>
  <c r="D167" i="1"/>
  <c r="D164" i="1"/>
  <c r="D161" i="1"/>
  <c r="D156" i="1"/>
  <c r="D150" i="1"/>
  <c r="D147" i="1"/>
  <c r="D144" i="1"/>
  <c r="D141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6" i="1"/>
  <c r="D104" i="1"/>
  <c r="D102" i="1"/>
  <c r="D96" i="1"/>
  <c r="D94" i="1"/>
  <c r="D91" i="1"/>
  <c r="D89" i="1"/>
  <c r="D82" i="1"/>
  <c r="D79" i="1"/>
  <c r="D77" i="1"/>
  <c r="D75" i="1"/>
  <c r="D73" i="1"/>
  <c r="D71" i="1"/>
  <c r="D69" i="1"/>
  <c r="D67" i="1"/>
  <c r="D64" i="1"/>
  <c r="D61" i="1"/>
  <c r="D59" i="1"/>
  <c r="D57" i="1"/>
  <c r="D55" i="1"/>
  <c r="D49" i="1"/>
  <c r="D46" i="1"/>
  <c r="D44" i="1"/>
  <c r="D42" i="1"/>
  <c r="D40" i="1"/>
  <c r="D38" i="1"/>
  <c r="D36" i="1"/>
  <c r="D34" i="1"/>
  <c r="D32" i="1"/>
  <c r="D30" i="1"/>
  <c r="D28" i="1"/>
  <c r="D22" i="1"/>
  <c r="D18" i="1"/>
  <c r="D16" i="1"/>
  <c r="D13" i="1"/>
  <c r="D11" i="1"/>
  <c r="E250" i="1" l="1"/>
  <c r="E248" i="1"/>
  <c r="E246" i="1"/>
  <c r="E244" i="1"/>
  <c r="E242" i="1"/>
  <c r="E240" i="1"/>
  <c r="E238" i="1"/>
  <c r="E236" i="1"/>
  <c r="E234" i="1"/>
  <c r="E232" i="1"/>
  <c r="E230" i="1"/>
  <c r="E228" i="1"/>
  <c r="E225" i="1"/>
  <c r="E223" i="1"/>
  <c r="E221" i="1"/>
  <c r="E217" i="1"/>
  <c r="E215" i="1"/>
  <c r="E213" i="1"/>
  <c r="E211" i="1"/>
  <c r="E209" i="1"/>
  <c r="E207" i="1"/>
  <c r="E205" i="1"/>
  <c r="E203" i="1"/>
  <c r="E201" i="1"/>
  <c r="E199" i="1"/>
  <c r="E197" i="1"/>
  <c r="E195" i="1"/>
  <c r="E193" i="1"/>
  <c r="E191" i="1"/>
  <c r="E189" i="1"/>
  <c r="E187" i="1"/>
  <c r="E185" i="1"/>
  <c r="E183" i="1"/>
  <c r="E178" i="1"/>
  <c r="E175" i="1"/>
  <c r="E173" i="1"/>
  <c r="E171" i="1"/>
  <c r="E169" i="1"/>
  <c r="E167" i="1"/>
  <c r="E164" i="1"/>
  <c r="E161" i="1"/>
  <c r="E156" i="1"/>
  <c r="E150" i="1"/>
  <c r="E147" i="1"/>
  <c r="E144" i="1"/>
  <c r="E141" i="1"/>
  <c r="E137" i="1"/>
  <c r="E135" i="1"/>
  <c r="E133" i="1"/>
  <c r="E131" i="1"/>
  <c r="E129" i="1"/>
  <c r="E127" i="1"/>
  <c r="E125" i="1"/>
  <c r="E123" i="1"/>
  <c r="E121" i="1"/>
  <c r="E119" i="1"/>
  <c r="E117" i="1"/>
  <c r="E115" i="1"/>
  <c r="E113" i="1"/>
  <c r="E111" i="1"/>
  <c r="E109" i="1"/>
  <c r="E106" i="1"/>
  <c r="E104" i="1"/>
  <c r="E102" i="1"/>
  <c r="E96" i="1"/>
  <c r="E94" i="1"/>
  <c r="E91" i="1"/>
  <c r="E89" i="1"/>
  <c r="E82" i="1"/>
  <c r="E79" i="1"/>
  <c r="E77" i="1"/>
  <c r="E75" i="1"/>
  <c r="E73" i="1"/>
  <c r="E71" i="1"/>
  <c r="E69" i="1"/>
  <c r="E67" i="1"/>
  <c r="E64" i="1"/>
  <c r="E61" i="1"/>
  <c r="E59" i="1"/>
  <c r="E57" i="1"/>
  <c r="E55" i="1"/>
  <c r="E51" i="1"/>
  <c r="E49" i="1"/>
  <c r="E46" i="1"/>
  <c r="E44" i="1"/>
  <c r="E42" i="1"/>
  <c r="E40" i="1"/>
  <c r="E38" i="1"/>
  <c r="E36" i="1"/>
  <c r="E34" i="1"/>
  <c r="E32" i="1"/>
  <c r="E30" i="1"/>
  <c r="E28" i="1"/>
  <c r="E22" i="1"/>
  <c r="E18" i="1"/>
  <c r="E16" i="1"/>
  <c r="E13" i="1"/>
  <c r="E11" i="1"/>
  <c r="C250" i="1"/>
  <c r="C248" i="1"/>
  <c r="C246" i="1"/>
  <c r="C244" i="1"/>
  <c r="C242" i="1"/>
  <c r="C240" i="1"/>
  <c r="C238" i="1"/>
  <c r="C236" i="1"/>
  <c r="C234" i="1"/>
  <c r="C232" i="1"/>
  <c r="C230" i="1"/>
  <c r="C228" i="1"/>
  <c r="C225" i="1"/>
  <c r="C223" i="1"/>
  <c r="C221" i="1"/>
  <c r="C217" i="1"/>
  <c r="C215" i="1"/>
  <c r="C213" i="1"/>
  <c r="C211" i="1"/>
  <c r="C209" i="1"/>
  <c r="C207" i="1"/>
  <c r="C205" i="1"/>
  <c r="C203" i="1"/>
  <c r="C201" i="1"/>
  <c r="C199" i="1"/>
  <c r="C197" i="1"/>
  <c r="C195" i="1"/>
  <c r="C193" i="1"/>
  <c r="C191" i="1"/>
  <c r="C189" i="1"/>
  <c r="C187" i="1"/>
  <c r="C185" i="1"/>
  <c r="C183" i="1"/>
  <c r="C178" i="1"/>
  <c r="C175" i="1"/>
  <c r="C173" i="1"/>
  <c r="C171" i="1"/>
  <c r="C169" i="1"/>
  <c r="C167" i="1"/>
  <c r="C164" i="1"/>
  <c r="C161" i="1"/>
  <c r="C156" i="1"/>
  <c r="C150" i="1"/>
  <c r="C147" i="1"/>
  <c r="C144" i="1"/>
  <c r="C141" i="1"/>
  <c r="C137" i="1"/>
  <c r="C133" i="1"/>
  <c r="C131" i="1"/>
  <c r="C129" i="1"/>
  <c r="C127" i="1"/>
  <c r="C125" i="1"/>
  <c r="C123" i="1"/>
  <c r="C121" i="1"/>
  <c r="C119" i="1"/>
  <c r="C117" i="1"/>
  <c r="C115" i="1"/>
  <c r="C113" i="1"/>
  <c r="C111" i="1"/>
  <c r="C109" i="1"/>
  <c r="C106" i="1"/>
  <c r="C104" i="1"/>
  <c r="C102" i="1"/>
  <c r="C96" i="1"/>
  <c r="C94" i="1"/>
  <c r="C91" i="1"/>
  <c r="C89" i="1"/>
  <c r="C82" i="1"/>
  <c r="C79" i="1"/>
  <c r="C77" i="1"/>
  <c r="C75" i="1"/>
  <c r="C73" i="1"/>
  <c r="C71" i="1"/>
  <c r="C69" i="1"/>
  <c r="C67" i="1"/>
  <c r="C64" i="1"/>
  <c r="C61" i="1"/>
  <c r="C59" i="1"/>
  <c r="C57" i="1"/>
  <c r="C55" i="1"/>
  <c r="C51" i="1"/>
  <c r="C49" i="1"/>
  <c r="C46" i="1"/>
  <c r="C44" i="1"/>
  <c r="C42" i="1"/>
  <c r="C40" i="1"/>
  <c r="C38" i="1"/>
  <c r="C36" i="1"/>
  <c r="C34" i="1"/>
  <c r="C32" i="1"/>
  <c r="C30" i="1"/>
  <c r="C28" i="1"/>
  <c r="C22" i="1"/>
  <c r="C18" i="1"/>
  <c r="C16" i="1"/>
  <c r="C13" i="1"/>
  <c r="C11" i="1"/>
</calcChain>
</file>

<file path=xl/sharedStrings.xml><?xml version="1.0" encoding="utf-8"?>
<sst xmlns="http://schemas.openxmlformats.org/spreadsheetml/2006/main" count="505" uniqueCount="439">
  <si>
    <t>Total</t>
  </si>
  <si>
    <t>Enero</t>
  </si>
  <si>
    <t>Vigente</t>
  </si>
  <si>
    <t>Modificaciones</t>
  </si>
  <si>
    <t>Inicial</t>
  </si>
  <si>
    <t>Detalle</t>
  </si>
  <si>
    <t>Cuenta, Auxiliar</t>
  </si>
  <si>
    <t>En RD$</t>
  </si>
  <si>
    <t xml:space="preserve">Ejecución de Gastos y Aplicaciones Financieras </t>
  </si>
  <si>
    <t>PROGRAMA SUPÉRATE</t>
  </si>
  <si>
    <t>Analista de Presupuesto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</si>
  <si>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</si>
  <si>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</si>
  <si>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</si>
  <si>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</si>
  <si>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</si>
  <si>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</si>
  <si>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</si>
  <si>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</si>
  <si>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</si>
  <si>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</si>
  <si>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</si>
  <si>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</si>
  <si>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</si>
  <si>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</si>
  <si>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</si>
  <si>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</si>
  <si>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</si>
  <si>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</si>
  <si>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</si>
  <si>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</si>
  <si>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</si>
  <si>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</si>
  <si>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</si>
  <si>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</si>
  <si>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</si>
  <si>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</si>
  <si>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</si>
  <si>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</si>
  <si>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</si>
  <si>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</si>
  <si>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</si>
  <si>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</si>
  <si>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</si>
  <si>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</si>
  <si>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</si>
  <si>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</si>
  <si>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</si>
  <si>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</si>
  <si>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</si>
  <si>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</si>
  <si>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</si>
  <si>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</si>
  <si>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</si>
  <si>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</si>
  <si>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</si>
  <si>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</si>
  <si>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</si>
  <si>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</si>
  <si>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</si>
  <si>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</si>
  <si>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</si>
  <si>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</si>
  <si>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</si>
  <si>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</si>
  <si>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</si>
  <si>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</si>
  <si>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</si>
  <si>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</si>
  <si>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</si>
  <si>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</si>
  <si>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</si>
  <si>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</si>
  <si>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</si>
  <si>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</si>
  <si>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</si>
  <si>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</si>
  <si>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</si>
  <si>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</si>
  <si>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</si>
  <si>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</si>
  <si>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</si>
  <si>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</si>
  <si>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</si>
  <si>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</si>
  <si>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</si>
  <si>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</si>
  <si>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</si>
  <si>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</si>
  <si>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</si>
  <si>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</si>
  <si>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</si>
  <si>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</si>
  <si>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</si>
  <si>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</si>
  <si>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</si>
  <si>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2.2.5.9</t>
  </si>
  <si>
    <t>Derecho de uso</t>
  </si>
  <si>
    <t>2.2.5.9.01</t>
  </si>
  <si>
    <t>Licencias Informáticas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</si>
  <si>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</si>
  <si>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</si>
  <si>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</si>
  <si>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</si>
  <si>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</si>
  <si>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</si>
  <si>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</si>
  <si>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</si>
  <si>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</si>
  <si>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</si>
  <si>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2.2.6.9</t>
  </si>
  <si>
    <t>Otros seguros</t>
  </si>
  <si>
    <t>2.2.6.9.01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</si>
  <si>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</si>
  <si>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</si>
  <si>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</si>
  <si>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</si>
  <si>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</si>
  <si>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</si>
  <si>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</si>
  <si>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</si>
  <si>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</si>
  <si>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</si>
  <si>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</si>
  <si>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</si>
  <si>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</si>
  <si>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</si>
  <si>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</si>
  <si>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</si>
  <si>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</si>
  <si>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</si>
  <si>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</si>
  <si>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</si>
  <si>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</si>
  <si>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</si>
  <si>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</si>
  <si>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</si>
  <si>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</si>
  <si>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</si>
  <si>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</si>
  <si>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</si>
  <si>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</si>
  <si>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</si>
  <si>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</si>
  <si>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</si>
  <si>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</si>
  <si>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</si>
  <si>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</si>
  <si>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</si>
  <si>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</si>
  <si>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</si>
  <si>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</si>
  <si>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</si>
  <si>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</si>
  <si>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</si>
  <si>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2.2.9.1</t>
  </si>
  <si>
    <t>Otras contrataciones de servicios</t>
  </si>
  <si>
    <t>2.2.9.1.01</t>
  </si>
  <si>
    <t>2.2.9.2</t>
  </si>
  <si>
    <t>Servicios de alimentación</t>
  </si>
  <si>
    <t>2.2.9.2.01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</si>
  <si>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</si>
  <si>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</si>
  <si>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</si>
  <si>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</si>
  <si>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</si>
  <si>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</si>
  <si>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</si>
  <si>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</si>
  <si>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</si>
  <si>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</si>
  <si>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</si>
  <si>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</si>
  <si>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2.3.2.1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</si>
  <si>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</si>
  <si>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</si>
  <si>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</si>
  <si>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</si>
  <si>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</si>
  <si>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</si>
  <si>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</si>
  <si>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</si>
  <si>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</si>
  <si>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</si>
  <si>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</si>
  <si>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</si>
  <si>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</si>
  <si>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</si>
  <si>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</si>
  <si>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</si>
  <si>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</si>
  <si>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</si>
  <si>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</si>
  <si>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</si>
  <si>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</si>
  <si>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</si>
  <si>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</si>
  <si>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</si>
  <si>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</si>
  <si>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</si>
  <si>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</si>
  <si>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</si>
  <si>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</si>
  <si>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</si>
  <si>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</si>
  <si>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</si>
  <si>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</si>
  <si>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</si>
  <si>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</si>
  <si>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</si>
  <si>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</si>
  <si>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</si>
  <si>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</si>
  <si>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</si>
  <si>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</si>
  <si>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</si>
  <si>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</si>
  <si>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</si>
  <si>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</si>
  <si>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</si>
  <si>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</si>
  <si>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</si>
  <si>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</si>
  <si>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</si>
  <si>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</si>
  <si>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</si>
  <si>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</si>
  <si>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</si>
  <si>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</si>
  <si>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</si>
  <si>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</si>
  <si>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</si>
  <si>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</si>
  <si>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</si>
  <si>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</si>
  <si>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</si>
  <si>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</si>
  <si>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</si>
  <si>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</si>
  <si>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</si>
  <si>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</si>
  <si>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</si>
  <si>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</si>
  <si>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</si>
  <si>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</si>
  <si>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</si>
  <si>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</si>
  <si>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</si>
  <si>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</si>
  <si>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</si>
  <si>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</si>
  <si>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</si>
  <si>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</si>
  <si>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</si>
  <si>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</si>
  <si>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</si>
  <si>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</si>
  <si>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</si>
  <si>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</si>
  <si>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</si>
  <si>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2.3.9.3</t>
  </si>
  <si>
    <t>Útiles menores médico, quirúrgicos o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</si>
  <si>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</si>
  <si>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</si>
  <si>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</si>
  <si>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</si>
  <si>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</si>
  <si>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</si>
  <si>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</si>
  <si>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</si>
  <si>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</si>
  <si>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</si>
  <si>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</si>
  <si>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</si>
  <si>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</si>
  <si>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</si>
  <si>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</si>
  <si>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</si>
  <si>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</si>
  <si>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</si>
  <si>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</si>
  <si>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</si>
  <si>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</si>
  <si>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2.3.9.9.04</t>
  </si>
  <si>
    <t>Productos y útiles de defensa y seguridad</t>
  </si>
  <si>
    <t>2.3.9.9.05</t>
  </si>
  <si>
    <t>Productos y útiles diversos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</si>
  <si>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</si>
  <si>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</si>
  <si>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</si>
  <si>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</si>
  <si>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</si>
  <si>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</si>
  <si>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</si>
  <si>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</si>
  <si>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</si>
  <si>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</si>
  <si>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</si>
  <si>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</si>
  <si>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</si>
  <si>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</si>
  <si>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</si>
  <si>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</si>
  <si>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</si>
  <si>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</si>
  <si>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</si>
  <si>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</si>
  <si>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</si>
  <si>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</si>
  <si>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</si>
  <si>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</si>
  <si>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</si>
  <si>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</si>
  <si>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</si>
  <si>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</si>
  <si>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</si>
  <si>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</si>
  <si>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</si>
  <si>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</si>
  <si>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</si>
  <si>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</si>
  <si>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</si>
  <si>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</si>
  <si>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</si>
  <si>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2.6.3.2</t>
  </si>
  <si>
    <t>Instrumental médico y de laboratorio</t>
  </si>
  <si>
    <t>2.6.3.2.01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</si>
  <si>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</si>
  <si>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</si>
  <si>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</si>
  <si>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</si>
  <si>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</si>
  <si>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</si>
  <si>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</si>
  <si>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</si>
  <si>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</si>
  <si>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</si>
  <si>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</si>
  <si>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</si>
  <si>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</si>
  <si>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2.6.5.2</t>
  </si>
  <si>
    <t>Maquinaria y equipo industrial</t>
  </si>
  <si>
    <t>2.6.5.2.01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</si>
  <si>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</si>
  <si>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</si>
  <si>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</si>
  <si>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</si>
  <si>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</si>
  <si>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</si>
  <si>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2.6.5.4.02</t>
  </si>
  <si>
    <t>Equipos de climatización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</si>
  <si>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</si>
  <si>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</si>
  <si>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</si>
  <si>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</si>
  <si>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</si>
  <si>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</si>
  <si>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</si>
  <si>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</si>
  <si>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</si>
  <si>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</si>
  <si>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</si>
  <si>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</si>
  <si>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</si>
  <si>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</si>
  <si>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</si>
  <si>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</si>
  <si>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</si>
  <si>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</si>
  <si>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</si>
  <si>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2.6.7.9.01</t>
  </si>
  <si>
    <t>2.6.8.3</t>
  </si>
  <si>
    <t>Programas de informática y base de datos</t>
  </si>
  <si>
    <t>2.6.8.3.01</t>
  </si>
  <si>
    <t>Programas de informática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</si>
  <si>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</si>
  <si>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</si>
  <si>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</si>
  <si>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</si>
  <si>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</si>
  <si>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</si>
  <si>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</si>
  <si>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</si>
  <si>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</si>
  <si>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</si>
  <si>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</si>
  <si>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</si>
  <si>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</si>
  <si>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</si>
  <si>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</si>
  <si>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</si>
  <si>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</si>
  <si>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Recolección de residuos   </t>
  </si>
  <si>
    <t>Semillas, cultivos, plantas y árboles  que generan productos  recurrentes</t>
  </si>
  <si>
    <t>Encargado de Presupuesto</t>
  </si>
  <si>
    <t>2.1.1.5.01</t>
  </si>
  <si>
    <t>2.1.4.2</t>
  </si>
  <si>
    <t>2.1.4.2.04</t>
  </si>
  <si>
    <t>2.2.4.1</t>
  </si>
  <si>
    <t>2.2.4.1.01</t>
  </si>
  <si>
    <t>2.2.4.3</t>
  </si>
  <si>
    <t>2.2.4.3.01</t>
  </si>
  <si>
    <t>2.2.7.2.03</t>
  </si>
  <si>
    <t>2.2.8.5.03</t>
  </si>
  <si>
    <t>2.3.3.5</t>
  </si>
  <si>
    <t>2.3.3.5.01</t>
  </si>
  <si>
    <t>2.3.9.1.02</t>
  </si>
  <si>
    <t>2.4.9.1</t>
  </si>
  <si>
    <t>2.4.9.1.03</t>
  </si>
  <si>
    <t>2.6.3.1</t>
  </si>
  <si>
    <t>2.6.3.1.01</t>
  </si>
  <si>
    <t>Otras  Gratificaciones y Bonificaciones</t>
  </si>
  <si>
    <t xml:space="preserve">Otras  Gratificaciones </t>
  </si>
  <si>
    <t>Pasajes y gastos de transporte</t>
  </si>
  <si>
    <t>Almacenaje</t>
  </si>
  <si>
    <t>Mantenimiento y reparación de equipo educacionales y recreación</t>
  </si>
  <si>
    <t xml:space="preserve"> Limpieza e higiene</t>
  </si>
  <si>
    <t>Textos de enseñanza</t>
  </si>
  <si>
    <t>Materiales de limpieza e higiene personal</t>
  </si>
  <si>
    <t>Bonos para útiles diversos</t>
  </si>
  <si>
    <t>Transferencias corrientes destinadas a otras instituciones públicas</t>
  </si>
  <si>
    <t>Transferencias corrientes  a otras instituciones públicas destinadas a gasto</t>
  </si>
  <si>
    <t xml:space="preserve"> Equipo médico y de laboratorio </t>
  </si>
  <si>
    <t>Fernando Pichardo Taveras</t>
  </si>
  <si>
    <t xml:space="preserve">PREPARADO POR </t>
  </si>
  <si>
    <t>Yohanny Rachel Zapata Reyes</t>
  </si>
  <si>
    <t xml:space="preserve">REVISADO POR </t>
  </si>
  <si>
    <t xml:space="preserve">APROBADO POR </t>
  </si>
  <si>
    <t xml:space="preserve"> Elpidio José García Álvarez</t>
  </si>
  <si>
    <t xml:space="preserve">         Sub-Director Administrativo y Financiero </t>
  </si>
  <si>
    <t>Febrero</t>
  </si>
  <si>
    <t>2.2.3.2</t>
  </si>
  <si>
    <t>2.2.3.2.01</t>
  </si>
  <si>
    <t>Viáticos fuera del país</t>
  </si>
  <si>
    <t>Marzo</t>
  </si>
  <si>
    <t>Al 31 de Marzo</t>
  </si>
  <si>
    <t>2.6.5.1</t>
  </si>
  <si>
    <t>Maquinaria y equipo agropecuario</t>
  </si>
  <si>
    <t>2.6.5.1.01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</si>
</sst>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00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 applyBorder="1" applyAlignment="1">
      <alignment horizontal="left" vertical="top"/>
    </xf>
    <xf numFmtId="164" fontId="2" fillId="0" borderId="0" xfId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5" fillId="3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left" vertical="top"/>
    </xf>
    <xf numFmtId="0" fontId="1" fillId="3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164" fontId="8" fillId="0" borderId="0" xfId="1" applyFont="1" applyFill="1" applyBorder="1" applyAlignment="1">
      <alignment vertical="top"/>
    </xf>
    <xf numFmtId="0" fontId="9" fillId="4" borderId="0" xfId="0" applyFont="1" applyFill="1" applyBorder="1" applyAlignment="1">
      <alignment horizontal="center" vertical="top"/>
    </xf>
    <xf numFmtId="164" fontId="10" fillId="0" borderId="0" xfId="1" applyFont="1" applyFill="1" applyBorder="1" applyAlignment="1">
      <alignment vertical="top"/>
    </xf>
    <xf numFmtId="164" fontId="10" fillId="0" borderId="0" xfId="1" applyFont="1" applyFill="1" applyBorder="1" applyAlignment="1">
      <alignment horizontal="left" vertical="top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164" fontId="14" fillId="0" borderId="0" xfId="1" applyFont="1" applyFill="1" applyBorder="1" applyAlignment="1">
      <alignment vertical="top"/>
    </xf>
    <xf numFmtId="0" fontId="15" fillId="0" borderId="0" xfId="0" applyFont="1"/>
    <xf numFmtId="0" fontId="16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164" fontId="16" fillId="2" borderId="0" xfId="1" applyFont="1" applyFill="1" applyBorder="1" applyAlignment="1">
      <alignment horizontal="center" wrapText="1"/>
    </xf>
    <xf numFmtId="4" fontId="16" fillId="2" borderId="0" xfId="0" applyNumberFormat="1" applyFont="1" applyFill="1" applyBorder="1" applyAlignment="1">
      <alignment horizontal="center" shrinkToFit="1"/>
    </xf>
    <xf numFmtId="165" fontId="16" fillId="2" borderId="0" xfId="0" applyNumberFormat="1" applyFont="1" applyFill="1" applyBorder="1" applyAlignment="1">
      <alignment horizontal="center" vertical="top" shrinkToFit="1"/>
    </xf>
    <xf numFmtId="0" fontId="17" fillId="3" borderId="0" xfId="0" applyFont="1" applyFill="1" applyBorder="1" applyAlignment="1">
      <alignment horizontal="left" vertical="top"/>
    </xf>
    <xf numFmtId="0" fontId="9" fillId="4" borderId="0" xfId="0" applyFont="1" applyFill="1" applyBorder="1" applyAlignment="1">
      <alignment vertical="top"/>
    </xf>
    <xf numFmtId="164" fontId="17" fillId="3" borderId="0" xfId="1" applyFont="1" applyFill="1" applyBorder="1" applyAlignment="1">
      <alignment horizontal="left" vertical="top"/>
    </xf>
    <xf numFmtId="164" fontId="9" fillId="5" borderId="0" xfId="0" applyNumberFormat="1" applyFont="1" applyFill="1" applyBorder="1" applyAlignment="1">
      <alignment vertical="top"/>
    </xf>
    <xf numFmtId="164" fontId="17" fillId="3" borderId="0" xfId="0" applyNumberFormat="1" applyFont="1" applyFill="1" applyBorder="1" applyAlignment="1">
      <alignment horizontal="right"/>
    </xf>
    <xf numFmtId="0" fontId="12" fillId="3" borderId="0" xfId="0" applyFont="1" applyFill="1" applyBorder="1" applyAlignment="1">
      <alignment horizontal="left" vertical="top"/>
    </xf>
    <xf numFmtId="0" fontId="14" fillId="4" borderId="0" xfId="0" applyFont="1" applyFill="1" applyBorder="1" applyAlignment="1">
      <alignment vertical="top"/>
    </xf>
    <xf numFmtId="164" fontId="12" fillId="3" borderId="0" xfId="1" applyFont="1" applyFill="1" applyBorder="1" applyAlignment="1">
      <alignment horizontal="left" vertical="top"/>
    </xf>
    <xf numFmtId="164" fontId="14" fillId="5" borderId="0" xfId="1" applyFont="1" applyFill="1" applyBorder="1" applyAlignment="1">
      <alignment vertical="top"/>
    </xf>
    <xf numFmtId="164" fontId="12" fillId="3" borderId="0" xfId="1" applyFont="1" applyFill="1" applyBorder="1" applyAlignment="1">
      <alignment horizontal="right" shrinkToFit="1"/>
    </xf>
    <xf numFmtId="164" fontId="9" fillId="5" borderId="0" xfId="1" applyFont="1" applyFill="1" applyBorder="1" applyAlignment="1">
      <alignment vertical="top"/>
    </xf>
    <xf numFmtId="164" fontId="17" fillId="3" borderId="0" xfId="1" applyFont="1" applyFill="1" applyBorder="1" applyAlignment="1">
      <alignment horizontal="right" shrinkToFit="1"/>
    </xf>
    <xf numFmtId="164" fontId="10" fillId="0" borderId="0" xfId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13" fillId="3" borderId="0" xfId="0" applyFont="1" applyFill="1" applyBorder="1" applyAlignment="1">
      <alignment horizontal="center" vertical="center"/>
    </xf>
    <xf numFmtId="164" fontId="17" fillId="0" borderId="0" xfId="1" applyFont="1" applyFill="1" applyBorder="1" applyAlignment="1">
      <alignment horizontal="center" vertical="top"/>
    </xf>
    <xf numFmtId="164" fontId="12" fillId="0" borderId="0" xfId="0" applyNumberFormat="1" applyFont="1" applyFill="1" applyBorder="1" applyAlignment="1">
      <alignment horizontal="center" vertical="top"/>
    </xf>
    <xf numFmtId="164" fontId="16" fillId="2" borderId="0" xfId="1" applyFont="1" applyFill="1" applyBorder="1" applyAlignment="1">
      <alignment wrapText="1"/>
    </xf>
    <xf numFmtId="4" fontId="16" fillId="2" borderId="0" xfId="0" applyNumberFormat="1" applyFont="1" applyFill="1" applyBorder="1" applyAlignment="1">
      <alignment horizontal="center" vertical="center" shrinkToFit="1"/>
    </xf>
    <xf numFmtId="0" fontId="11" fillId="3" borderId="0" xfId="0" applyFont="1" applyFill="1" applyAlignment="1">
      <alignment horizontal="center" vertical="center"/>
    </xf>
    <xf numFmtId="164" fontId="18" fillId="3" borderId="0" xfId="1" applyFont="1" applyFill="1" applyBorder="1" applyAlignment="1">
      <alignment horizontal="left" vertical="top"/>
    </xf>
    <xf numFmtId="164" fontId="19" fillId="3" borderId="0" xfId="1" applyFont="1" applyFill="1" applyBorder="1" applyAlignment="1">
      <alignment horizontal="left" vertical="top"/>
    </xf>
    <xf numFmtId="0" fontId="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121227</xdr:colOff>
      <xdr:row>0</xdr:row>
      <xdr:rowOff>0</xdr:rowOff>
    </xdr:from>
    <xdr:ext cx="1955084" cy="1273451"/>
    <xdr:pic>
      <xdr:nvPicPr>
        <xdr:cNvPr id="2" name="3 Imagen" descr="C:\Users\Amelia Carrera\Desktop\Logo Supérate - FINAL\Versión 4 - vertical centrado ext\LOGOSUPERATE_horizontalEXT_Centrado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27" y="0"/>
          <a:ext cx="1955084" cy="127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267"/>
  <sheetViews>
    <sheetView showGridLines="0" tabSelected="1" view="pageBreakPreview" zoomScale="94" zoomScaleNormal="94" zoomScaleSheetLayoutView="94" workbookViewId="0">
      <selection activeCell="C7" sqref="C7"/>
    </sheetView>
  </sheetViews>
  <sheetFormatPr baseColWidth="10" defaultColWidth="8.83203125" defaultRowHeight="12.75" outlineLevelCol="1" x14ac:dyDescent="0.2"/>
  <cols>
    <col min="1" max="1" width="36" style="1" customWidth="1"/>
    <col min="2" max="2" width="89" style="3" bestFit="1" customWidth="1"/>
    <col min="3" max="3" width="41.5" style="2" customWidth="1" outlineLevel="1"/>
    <col min="4" max="4" width="58.33203125" style="2" customWidth="1" outlineLevel="1"/>
    <col min="5" max="5" width="48.83203125" style="2" customWidth="1" outlineLevel="1"/>
    <col min="6" max="6" width="51.5" style="1" customWidth="1"/>
    <col min="7" max="8" width="36.83203125" style="1" customWidth="1"/>
    <col min="9" max="9" width="40.1640625" style="1" customWidth="1"/>
    <col min="10" max="10" width="43" style="1" customWidth="1"/>
    <col min="11" max="16384" width="8.83203125" style="1"/>
  </cols>
  <sheetData>
    <row r="3" spans="1:10" ht="15.75" x14ac:dyDescent="0.2">
      <c r="F3" s="51" t="s">
        <v>9</v>
      </c>
      <c r="G3" s="51"/>
      <c r="H3" s="51"/>
    </row>
    <row r="4" spans="1:10" ht="15.75" x14ac:dyDescent="0.2">
      <c r="F4" s="50">
        <v>2025</v>
      </c>
      <c r="G4" s="54"/>
      <c r="H4" s="54"/>
    </row>
    <row r="5" spans="1:10" ht="15.75" x14ac:dyDescent="0.2">
      <c r="F5" s="50" t="s">
        <v>8</v>
      </c>
      <c r="G5" s="50"/>
      <c r="H5" s="50"/>
    </row>
    <row r="6" spans="1:10" ht="15.75" x14ac:dyDescent="0.2">
      <c r="F6" s="50" t="s">
        <v>435</v>
      </c>
      <c r="G6" s="50"/>
      <c r="H6" s="50"/>
    </row>
    <row r="7" spans="1:10" ht="15.75" x14ac:dyDescent="0.2">
      <c r="F7" s="51" t="s">
        <v>7</v>
      </c>
      <c r="G7" s="53"/>
      <c r="H7" s="53"/>
    </row>
    <row r="9" spans="1:10" ht="15.75" x14ac:dyDescent="0.25">
      <c r="A9" s="32" t="s">
        <v>6</v>
      </c>
      <c r="B9" s="33" t="s">
        <v>5</v>
      </c>
      <c r="C9" s="33" t="s">
        <v>4</v>
      </c>
      <c r="D9" s="34" t="s">
        <v>3</v>
      </c>
      <c r="E9" s="34" t="s">
        <v>2</v>
      </c>
      <c r="F9" s="56" t="s">
        <v>1</v>
      </c>
      <c r="G9" s="35" t="s">
        <v>430</v>
      </c>
      <c r="H9" s="35" t="s">
        <v>434</v>
      </c>
      <c r="I9" s="35" t="s">
        <v>0</v>
      </c>
    </row>
    <row r="10" spans="1:10" s="4" customFormat="1" ht="15.75" x14ac:dyDescent="0.25">
      <c r="A10" s="36">
        <v>1</v>
      </c>
      <c r="B10" s="33" t="s">
        <v>11</v>
      </c>
      <c r="C10" s="55">
        <f>+C11+C13+C16+C18+C22+C28+C30+C32+C34+C36+C38+C40+C42+C44+C46+C49+C51+C53+C55+C57+C59+C61+C64+C67+C69+C71+C73+C75+C77+C79+C82+C89+C91+C94+C96+C102+C104+C106+C109+C111+C113+C115+C117+C119+C121+C123+C125+C127+C129+C131+C133+C135+C137+C141+C144+C147+C150+C156+C161+C164+C167+C169+C171+C173+C175+C178+C183+C185+C187+C189+C191+C193+C195+C197+C199+C201+C203+C205+C207+C209+C211+C213+C215+C217+C219+C221+C223+C225+C228+C230+C232+C234+C236+C238+C240+C242+C244+C246+C248+C250</f>
        <v>3623218413</v>
      </c>
      <c r="D10" s="34">
        <f>+D11+D13+D16+D18+D22+D28+D30+D32+D34+D36+D38+D40+D42+D44+D46+D49+D51+D53+D55+D57+D59+D61+D64+D67+D69+D71+D73+D75+D77+D79+D82+D89+D91+D94+D96+D102+D104+D106+D109+D111+D113+D115+D117+D119+D121+D123+D125+D127+D129+D131+D133+D135+D137+D141+D144+D147+D150+D156+D161+D164+D167+D169+D171+D173+D175+D178+D183+D185+D187+D189+D191+D193+D195+D197+D199+D201+D203+D205+D207+D209+D211+D213+D215+D217+D219+D221+D223+D225+D228+D230+D232+D234+D236+D238+D240+D242+D244+D246+D248+D250</f>
        <v>902877</v>
      </c>
      <c r="E10" s="34">
        <f>+E11+E13+E16+E18+E22+E28+E30+E32+E34+E36+E38+E40+E42+E44+E46+E49+E51+E53+E55+E57+E59+E61+E64+E67+E69+E71+E73+E75+E77+E79+E82+E89+E91+E94+E96+E102+E104+E106+E109+E111+E113+E115+E117+E119+E121+E123+E125+E127+E129+E131+E133+E135+E137+E141+E144+E147+E150+E156+E161+E164+E167+E169+E171+E173+E175+E178+E183+E185+E187+E189+E191+E193+E195+E197+E199+E201+E203+E205+E207+E209+E211+E213+E215+E217+E219+E221+E223+E225+E228+E230+E232+E234+E236+E238+E240+E242+E244+E246+E248+E250</f>
        <v>3624121290</v>
      </c>
      <c r="F10" s="34">
        <f>+F11+F13+F16+F18+F22+F28+F30+F32+F34+F36+F38+F40+F42+F44+F46+F49+F51+F53+F55+F57+F59+F61+F64+F67+F69+F71+F73+F75+F77+F79+F82+F89+F91+F94+F96+F102+F104+F106+F109+F111+F113+F115+F117+F119+F121+F123+F125+F127+F129+F131+F133+F135+F137+F141+F144+F147+F150+F156+F161+F164+F167+F169+F171+F173+F175+F178+F183+F185+F187+F189+F191+F193+F195+F197+F199+F201+F203+F205+F207+F209+F211+F213+F215+F217+F219+F221+F223+F225+F228+F230+F232+F234+F236+F238+F240+F242+F244+F246+F248+F250</f>
        <v>218905118.24999997</v>
      </c>
      <c r="G10" s="34">
        <f t="shared" ref="G10:H10" si="0">+G11+G13+G16+G18+G22+G28+G30+G32+G34+G36+G38+G40+G42+G44+G46+G49+G51+G53+G55+G57+G59+G61+G64+G67+G69+G71+G73+G75+G77+G79+G82+G89+G91+G94+G96+G102+G104+G106+G109+G111+G113+G115+G117+G119+G121+G123+G125+G127+G129+G131+G133+G135+G137+G141+G144+G147+G150+G156+G161+G164+G167+G169+G171+G173+G175+G178+G183+G185+G187+G189+G191+G193+G195+G197+G199+G201+G203+G205+G207+G209+G211+G213+G215+G217+G219+G221+G223+G225+G228+G230+G232+G234+G236+G238+G240+G242+G244+G246+G248+G250</f>
        <v>228269804.81999996</v>
      </c>
      <c r="H10" s="34">
        <f t="shared" si="0"/>
        <v>247758718.22000003</v>
      </c>
      <c r="I10" s="34">
        <f>+I11+I13+I16+I18+I22+I28+I30+I32+I34+I36+I38+I40+I42+I44+I46+I49+I51+I53+I55+I57+I59+I61+I64+I67+I69+I71+I73+I75+I77+I79+I82+I89+I91+I94+I96+I102+I104+I106+I109+I111+I113+I115+I117+I119+I121+I123+I125+I127+I129+I131+I133+I135+I137+I141+I144+I147+I150+I156+I161+I164+I167+I169+I171+I173+I175+I178+I183+I185+I187+I189+I191+I193+I195+I197+I199+I201+I203+I205+I207+I209+I211+I213+I215+I217+I219+I221+I223+I225+I228+I230+I232+I234+I236+I238+I240+I242+I244+I246+I248+I250</f>
        <v>2929187648.710001</v>
      </c>
      <c r="J10" s="12"/>
    </row>
    <row r="11" spans="1:10" s="4" customFormat="1" ht="15.75" x14ac:dyDescent="0.25">
      <c r="A11" s="37" t="s">
        <v>12</v>
      </c>
      <c r="B11" s="38" t="s">
        <v>13</v>
      </c>
      <c r="C11" s="39">
        <f t="shared" ref="C11:H11" si="1">+C12</f>
        <v>1021102270</v>
      </c>
      <c r="D11" s="40">
        <f t="shared" si="1"/>
        <v>-1084670</v>
      </c>
      <c r="E11" s="39">
        <f t="shared" si="1"/>
        <v>1020017600</v>
      </c>
      <c r="F11" s="41">
        <f t="shared" si="1"/>
        <v>84156872.200000003</v>
      </c>
      <c r="G11" s="41">
        <f t="shared" si="1"/>
        <v>83151222.620000005</v>
      </c>
      <c r="H11" s="41">
        <f t="shared" si="1"/>
        <v>82980042.200000003</v>
      </c>
      <c r="I11" s="41">
        <f>+E11-F11-G11-H11</f>
        <v>769729462.9799999</v>
      </c>
    </row>
    <row r="12" spans="1:10" s="4" customFormat="1" ht="15.75" x14ac:dyDescent="0.25">
      <c r="A12" s="42" t="s">
        <v>14</v>
      </c>
      <c r="B12" s="43" t="s">
        <v>15</v>
      </c>
      <c r="C12" s="44">
        <v>1021102270</v>
      </c>
      <c r="D12" s="45">
        <v>-1084670</v>
      </c>
      <c r="E12" s="44">
        <v>1020017600</v>
      </c>
      <c r="F12" s="46">
        <v>84156872.200000003</v>
      </c>
      <c r="G12" s="46">
        <v>83151222.620000005</v>
      </c>
      <c r="H12" s="46">
        <v>82980042.200000003</v>
      </c>
      <c r="I12" s="46">
        <f t="shared" ref="I12:I75" si="2">+E12-F12-G12-H12</f>
        <v>769729462.9799999</v>
      </c>
      <c r="J12" s="13"/>
    </row>
    <row r="13" spans="1:10" ht="15.75" x14ac:dyDescent="0.25">
      <c r="A13" s="37" t="s">
        <v>16</v>
      </c>
      <c r="B13" s="38" t="s">
        <v>17</v>
      </c>
      <c r="C13" s="39">
        <f t="shared" ref="C13:H13" si="3">+C14+C15</f>
        <v>1025725730</v>
      </c>
      <c r="D13" s="47">
        <f t="shared" si="3"/>
        <v>5604670</v>
      </c>
      <c r="E13" s="39">
        <f t="shared" si="3"/>
        <v>1031330400</v>
      </c>
      <c r="F13" s="48">
        <f t="shared" si="3"/>
        <v>85603155</v>
      </c>
      <c r="G13" s="48">
        <f t="shared" si="3"/>
        <v>84405955</v>
      </c>
      <c r="H13" s="48">
        <f t="shared" si="3"/>
        <v>85062954.989999995</v>
      </c>
      <c r="I13" s="48">
        <f t="shared" si="2"/>
        <v>776258335.00999999</v>
      </c>
    </row>
    <row r="14" spans="1:10" s="4" customFormat="1" ht="15.75" x14ac:dyDescent="0.25">
      <c r="A14" s="42" t="s">
        <v>18</v>
      </c>
      <c r="B14" s="43" t="s">
        <v>19</v>
      </c>
      <c r="C14" s="44">
        <v>132000000</v>
      </c>
      <c r="D14" s="45">
        <v>11330400</v>
      </c>
      <c r="E14" s="44">
        <v>143330400</v>
      </c>
      <c r="F14" s="46">
        <v>11764200</v>
      </c>
      <c r="G14" s="46">
        <v>11173000</v>
      </c>
      <c r="H14" s="46">
        <v>11493500</v>
      </c>
      <c r="I14" s="46">
        <f t="shared" si="2"/>
        <v>108899700</v>
      </c>
    </row>
    <row r="15" spans="1:10" ht="15.75" x14ac:dyDescent="0.25">
      <c r="A15" s="42" t="s">
        <v>20</v>
      </c>
      <c r="B15" s="43" t="s">
        <v>21</v>
      </c>
      <c r="C15" s="44">
        <v>893725730</v>
      </c>
      <c r="D15" s="45">
        <v>-5725730</v>
      </c>
      <c r="E15" s="44">
        <v>888000000</v>
      </c>
      <c r="F15" s="46">
        <v>73838955</v>
      </c>
      <c r="G15" s="46">
        <v>73232955</v>
      </c>
      <c r="H15" s="46">
        <v>73569454.989999995</v>
      </c>
      <c r="I15" s="46">
        <f t="shared" si="2"/>
        <v>667358635.00999999</v>
      </c>
    </row>
    <row r="16" spans="1:10" ht="15.75" x14ac:dyDescent="0.25">
      <c r="A16" s="37" t="s">
        <v>22</v>
      </c>
      <c r="B16" s="38" t="s">
        <v>23</v>
      </c>
      <c r="C16" s="39">
        <f t="shared" ref="C16:H16" si="4">+C17</f>
        <v>172122383</v>
      </c>
      <c r="D16" s="47">
        <f t="shared" si="4"/>
        <v>0</v>
      </c>
      <c r="E16" s="39">
        <f t="shared" si="4"/>
        <v>172122383</v>
      </c>
      <c r="F16" s="48">
        <f t="shared" si="4"/>
        <v>0</v>
      </c>
      <c r="G16" s="48">
        <f t="shared" si="4"/>
        <v>0</v>
      </c>
      <c r="H16" s="48">
        <f t="shared" si="4"/>
        <v>26666.67</v>
      </c>
      <c r="I16" s="48">
        <f t="shared" si="2"/>
        <v>172095716.33000001</v>
      </c>
    </row>
    <row r="17" spans="1:9" s="4" customFormat="1" ht="15.75" x14ac:dyDescent="0.25">
      <c r="A17" s="42" t="s">
        <v>24</v>
      </c>
      <c r="B17" s="43" t="s">
        <v>25</v>
      </c>
      <c r="C17" s="44">
        <v>172122383</v>
      </c>
      <c r="D17" s="45">
        <v>0</v>
      </c>
      <c r="E17" s="44">
        <v>172122383</v>
      </c>
      <c r="F17" s="46">
        <v>0</v>
      </c>
      <c r="G17" s="46">
        <v>0</v>
      </c>
      <c r="H17" s="46">
        <v>26666.67</v>
      </c>
      <c r="I17" s="46">
        <f t="shared" si="2"/>
        <v>172095716.33000001</v>
      </c>
    </row>
    <row r="18" spans="1:9" ht="15.75" x14ac:dyDescent="0.25">
      <c r="A18" s="37" t="s">
        <v>26</v>
      </c>
      <c r="B18" s="38" t="s">
        <v>27</v>
      </c>
      <c r="C18" s="39">
        <f t="shared" ref="C18:H18" si="5">+C19+C20+C21</f>
        <v>26000000</v>
      </c>
      <c r="D18" s="47">
        <f t="shared" si="5"/>
        <v>-2000000</v>
      </c>
      <c r="E18" s="39">
        <f t="shared" si="5"/>
        <v>24000000</v>
      </c>
      <c r="F18" s="48">
        <f t="shared" si="5"/>
        <v>0</v>
      </c>
      <c r="G18" s="48">
        <f t="shared" si="5"/>
        <v>265420.17</v>
      </c>
      <c r="H18" s="48">
        <f t="shared" si="5"/>
        <v>4776884.84</v>
      </c>
      <c r="I18" s="48">
        <f t="shared" si="2"/>
        <v>18957694.989999998</v>
      </c>
    </row>
    <row r="19" spans="1:9" s="4" customFormat="1" ht="15.75" x14ac:dyDescent="0.25">
      <c r="A19" s="42" t="s">
        <v>395</v>
      </c>
      <c r="B19" s="43" t="s">
        <v>27</v>
      </c>
      <c r="C19" s="44">
        <v>1000000</v>
      </c>
      <c r="D19" s="45">
        <v>0</v>
      </c>
      <c r="E19" s="44">
        <v>1000000</v>
      </c>
      <c r="F19" s="46">
        <v>0</v>
      </c>
      <c r="G19" s="46">
        <v>0</v>
      </c>
      <c r="H19" s="46">
        <v>0</v>
      </c>
      <c r="I19" s="46">
        <f t="shared" si="2"/>
        <v>1000000</v>
      </c>
    </row>
    <row r="20" spans="1:9" ht="15.75" x14ac:dyDescent="0.25">
      <c r="A20" s="42" t="s">
        <v>28</v>
      </c>
      <c r="B20" s="43" t="s">
        <v>29</v>
      </c>
      <c r="C20" s="44">
        <v>11000000</v>
      </c>
      <c r="D20" s="45">
        <v>0</v>
      </c>
      <c r="E20" s="44">
        <v>11000000</v>
      </c>
      <c r="F20" s="46">
        <v>0</v>
      </c>
      <c r="G20" s="46">
        <v>150000</v>
      </c>
      <c r="H20" s="46">
        <v>1674984</v>
      </c>
      <c r="I20" s="46">
        <f t="shared" si="2"/>
        <v>9175016</v>
      </c>
    </row>
    <row r="21" spans="1:9" ht="15.75" x14ac:dyDescent="0.25">
      <c r="A21" s="42" t="s">
        <v>30</v>
      </c>
      <c r="B21" s="43" t="s">
        <v>31</v>
      </c>
      <c r="C21" s="44">
        <v>14000000</v>
      </c>
      <c r="D21" s="45">
        <v>-2000000</v>
      </c>
      <c r="E21" s="44">
        <v>12000000</v>
      </c>
      <c r="F21" s="46">
        <v>0</v>
      </c>
      <c r="G21" s="46">
        <v>115420.17</v>
      </c>
      <c r="H21" s="46">
        <v>3101900.84</v>
      </c>
      <c r="I21" s="46">
        <f t="shared" si="2"/>
        <v>8782678.9900000002</v>
      </c>
    </row>
    <row r="22" spans="1:9" s="4" customFormat="1" ht="15.75" x14ac:dyDescent="0.25">
      <c r="A22" s="37" t="s">
        <v>32</v>
      </c>
      <c r="B22" s="38" t="s">
        <v>33</v>
      </c>
      <c r="C22" s="39">
        <f t="shared" ref="C22:H22" si="6">+C23+C24+C25+C26+C27</f>
        <v>270138000</v>
      </c>
      <c r="D22" s="47">
        <f t="shared" si="6"/>
        <v>0</v>
      </c>
      <c r="E22" s="39">
        <f t="shared" si="6"/>
        <v>270138000</v>
      </c>
      <c r="F22" s="48">
        <f t="shared" si="6"/>
        <v>6237699.1600000001</v>
      </c>
      <c r="G22" s="48">
        <f t="shared" si="6"/>
        <v>6880585.8799999999</v>
      </c>
      <c r="H22" s="48">
        <f t="shared" si="6"/>
        <v>6568796.2699999996</v>
      </c>
      <c r="I22" s="48">
        <f t="shared" si="2"/>
        <v>250450918.69</v>
      </c>
    </row>
    <row r="23" spans="1:9" ht="15.75" x14ac:dyDescent="0.25">
      <c r="A23" s="42" t="s">
        <v>34</v>
      </c>
      <c r="B23" s="43" t="s">
        <v>35</v>
      </c>
      <c r="C23" s="44">
        <v>20000000</v>
      </c>
      <c r="D23" s="45">
        <v>0</v>
      </c>
      <c r="E23" s="44">
        <v>20000000</v>
      </c>
      <c r="F23" s="46">
        <v>448969.16</v>
      </c>
      <c r="G23" s="46">
        <v>1101855.8799999999</v>
      </c>
      <c r="H23" s="46">
        <v>782066.27</v>
      </c>
      <c r="I23" s="46">
        <f t="shared" si="2"/>
        <v>17667108.690000001</v>
      </c>
    </row>
    <row r="24" spans="1:9" ht="15.75" x14ac:dyDescent="0.25">
      <c r="A24" s="42" t="s">
        <v>36</v>
      </c>
      <c r="B24" s="43" t="s">
        <v>37</v>
      </c>
      <c r="C24" s="44">
        <v>1000000</v>
      </c>
      <c r="D24" s="45">
        <v>0</v>
      </c>
      <c r="E24" s="44">
        <v>1000000</v>
      </c>
      <c r="F24" s="46">
        <v>70000</v>
      </c>
      <c r="G24" s="46">
        <v>70000</v>
      </c>
      <c r="H24" s="46">
        <v>70000</v>
      </c>
      <c r="I24" s="46">
        <f t="shared" si="2"/>
        <v>790000</v>
      </c>
    </row>
    <row r="25" spans="1:9" ht="15.75" x14ac:dyDescent="0.25">
      <c r="A25" s="42" t="s">
        <v>38</v>
      </c>
      <c r="B25" s="43" t="s">
        <v>39</v>
      </c>
      <c r="C25" s="44">
        <v>78000000</v>
      </c>
      <c r="D25" s="45">
        <v>0</v>
      </c>
      <c r="E25" s="44">
        <v>78000000</v>
      </c>
      <c r="F25" s="46">
        <v>5718730</v>
      </c>
      <c r="G25" s="46">
        <v>5708730</v>
      </c>
      <c r="H25" s="46">
        <v>5716730</v>
      </c>
      <c r="I25" s="46">
        <f t="shared" si="2"/>
        <v>60855810</v>
      </c>
    </row>
    <row r="26" spans="1:9" ht="15.75" x14ac:dyDescent="0.25">
      <c r="A26" s="42" t="s">
        <v>40</v>
      </c>
      <c r="B26" s="43" t="s">
        <v>41</v>
      </c>
      <c r="C26" s="44">
        <v>85569000</v>
      </c>
      <c r="D26" s="45">
        <v>0</v>
      </c>
      <c r="E26" s="44">
        <v>85569000</v>
      </c>
      <c r="F26" s="46">
        <v>0</v>
      </c>
      <c r="G26" s="46">
        <v>0</v>
      </c>
      <c r="H26" s="46">
        <v>0</v>
      </c>
      <c r="I26" s="46">
        <f t="shared" si="2"/>
        <v>85569000</v>
      </c>
    </row>
    <row r="27" spans="1:9" s="4" customFormat="1" ht="15.75" x14ac:dyDescent="0.25">
      <c r="A27" s="42" t="s">
        <v>42</v>
      </c>
      <c r="B27" s="43" t="s">
        <v>43</v>
      </c>
      <c r="C27" s="44">
        <v>85569000</v>
      </c>
      <c r="D27" s="45">
        <v>0</v>
      </c>
      <c r="E27" s="44">
        <v>85569000</v>
      </c>
      <c r="F27" s="46">
        <v>0</v>
      </c>
      <c r="G27" s="46">
        <v>0</v>
      </c>
      <c r="H27" s="46">
        <v>0</v>
      </c>
      <c r="I27" s="46">
        <f t="shared" si="2"/>
        <v>85569000</v>
      </c>
    </row>
    <row r="28" spans="1:9" s="4" customFormat="1" ht="15.75" x14ac:dyDescent="0.25">
      <c r="A28" s="37" t="s">
        <v>396</v>
      </c>
      <c r="B28" s="38" t="s">
        <v>411</v>
      </c>
      <c r="C28" s="39">
        <f t="shared" ref="C28:H28" si="7">+C29</f>
        <v>15380000</v>
      </c>
      <c r="D28" s="47">
        <f t="shared" si="7"/>
        <v>-2520000</v>
      </c>
      <c r="E28" s="39">
        <f t="shared" si="7"/>
        <v>12860000</v>
      </c>
      <c r="F28" s="48">
        <f t="shared" si="7"/>
        <v>0</v>
      </c>
      <c r="G28" s="48">
        <f t="shared" si="7"/>
        <v>0</v>
      </c>
      <c r="H28" s="48">
        <f t="shared" si="7"/>
        <v>0</v>
      </c>
      <c r="I28" s="48">
        <f t="shared" si="2"/>
        <v>12860000</v>
      </c>
    </row>
    <row r="29" spans="1:9" s="4" customFormat="1" ht="15.75" x14ac:dyDescent="0.25">
      <c r="A29" s="42" t="s">
        <v>397</v>
      </c>
      <c r="B29" s="43" t="s">
        <v>412</v>
      </c>
      <c r="C29" s="44">
        <v>15380000</v>
      </c>
      <c r="D29" s="45">
        <v>-2520000</v>
      </c>
      <c r="E29" s="44">
        <v>12860000</v>
      </c>
      <c r="F29" s="46">
        <v>0</v>
      </c>
      <c r="G29" s="46">
        <v>0</v>
      </c>
      <c r="H29" s="46">
        <v>0</v>
      </c>
      <c r="I29" s="46">
        <f t="shared" si="2"/>
        <v>12860000</v>
      </c>
    </row>
    <row r="30" spans="1:9" ht="15.75" x14ac:dyDescent="0.25">
      <c r="A30" s="37" t="s">
        <v>44</v>
      </c>
      <c r="B30" s="38" t="s">
        <v>45</v>
      </c>
      <c r="C30" s="39">
        <f t="shared" ref="C30:H30" si="8">+C31</f>
        <v>135761305</v>
      </c>
      <c r="D30" s="47">
        <f t="shared" si="8"/>
        <v>0</v>
      </c>
      <c r="E30" s="39">
        <f t="shared" si="8"/>
        <v>135761305</v>
      </c>
      <c r="F30" s="48">
        <f t="shared" si="8"/>
        <v>11181755.1</v>
      </c>
      <c r="G30" s="48">
        <f t="shared" si="8"/>
        <v>11067489.17</v>
      </c>
      <c r="H30" s="48">
        <f t="shared" si="8"/>
        <v>11079210.310000001</v>
      </c>
      <c r="I30" s="48">
        <f t="shared" si="2"/>
        <v>102432850.42</v>
      </c>
    </row>
    <row r="31" spans="1:9" s="4" customFormat="1" ht="15.75" x14ac:dyDescent="0.25">
      <c r="A31" s="42" t="s">
        <v>46</v>
      </c>
      <c r="B31" s="43" t="s">
        <v>45</v>
      </c>
      <c r="C31" s="44">
        <v>135761305</v>
      </c>
      <c r="D31" s="45">
        <v>0</v>
      </c>
      <c r="E31" s="44">
        <v>135761305</v>
      </c>
      <c r="F31" s="46">
        <v>11181755.1</v>
      </c>
      <c r="G31" s="46">
        <v>11067489.17</v>
      </c>
      <c r="H31" s="46">
        <v>11079210.310000001</v>
      </c>
      <c r="I31" s="46">
        <f t="shared" si="2"/>
        <v>102432850.42</v>
      </c>
    </row>
    <row r="32" spans="1:9" ht="15.75" x14ac:dyDescent="0.25">
      <c r="A32" s="37" t="s">
        <v>47</v>
      </c>
      <c r="B32" s="38" t="s">
        <v>48</v>
      </c>
      <c r="C32" s="39">
        <f t="shared" ref="C32:H32" si="9">+C33</f>
        <v>135952788</v>
      </c>
      <c r="D32" s="47">
        <f t="shared" si="9"/>
        <v>0</v>
      </c>
      <c r="E32" s="39">
        <f t="shared" si="9"/>
        <v>135952788</v>
      </c>
      <c r="F32" s="48">
        <f t="shared" si="9"/>
        <v>11217702.939999999</v>
      </c>
      <c r="G32" s="48">
        <f t="shared" si="9"/>
        <v>11103275.82</v>
      </c>
      <c r="H32" s="48">
        <f t="shared" si="9"/>
        <v>11115013.539999999</v>
      </c>
      <c r="I32" s="48">
        <f t="shared" si="2"/>
        <v>102516795.70000002</v>
      </c>
    </row>
    <row r="33" spans="1:9" s="4" customFormat="1" ht="15.75" x14ac:dyDescent="0.25">
      <c r="A33" s="42" t="s">
        <v>49</v>
      </c>
      <c r="B33" s="43" t="s">
        <v>48</v>
      </c>
      <c r="C33" s="44">
        <v>135952788</v>
      </c>
      <c r="D33" s="45">
        <v>0</v>
      </c>
      <c r="E33" s="44">
        <v>135952788</v>
      </c>
      <c r="F33" s="46">
        <v>11217702.939999999</v>
      </c>
      <c r="G33" s="46">
        <v>11103275.82</v>
      </c>
      <c r="H33" s="46">
        <v>11115013.539999999</v>
      </c>
      <c r="I33" s="46">
        <f t="shared" si="2"/>
        <v>102516795.70000002</v>
      </c>
    </row>
    <row r="34" spans="1:9" ht="15.75" x14ac:dyDescent="0.25">
      <c r="A34" s="37" t="s">
        <v>50</v>
      </c>
      <c r="B34" s="38" t="s">
        <v>51</v>
      </c>
      <c r="C34" s="39">
        <f t="shared" ref="C34:H34" si="10">+C35</f>
        <v>21063108</v>
      </c>
      <c r="D34" s="47">
        <f t="shared" si="10"/>
        <v>0</v>
      </c>
      <c r="E34" s="39">
        <f t="shared" si="10"/>
        <v>21063108</v>
      </c>
      <c r="F34" s="48">
        <f t="shared" si="10"/>
        <v>1677107.15</v>
      </c>
      <c r="G34" s="48">
        <f t="shared" si="10"/>
        <v>1657895.99</v>
      </c>
      <c r="H34" s="48">
        <f t="shared" si="10"/>
        <v>1660048.74</v>
      </c>
      <c r="I34" s="48">
        <f t="shared" si="2"/>
        <v>16068056.120000003</v>
      </c>
    </row>
    <row r="35" spans="1:9" s="4" customFormat="1" ht="15.75" x14ac:dyDescent="0.25">
      <c r="A35" s="42" t="s">
        <v>52</v>
      </c>
      <c r="B35" s="43" t="s">
        <v>51</v>
      </c>
      <c r="C35" s="44">
        <v>21063108</v>
      </c>
      <c r="D35" s="45">
        <v>0</v>
      </c>
      <c r="E35" s="44">
        <v>21063108</v>
      </c>
      <c r="F35" s="46">
        <v>1677107.15</v>
      </c>
      <c r="G35" s="46">
        <v>1657895.99</v>
      </c>
      <c r="H35" s="46">
        <v>1660048.74</v>
      </c>
      <c r="I35" s="46">
        <f t="shared" si="2"/>
        <v>16068056.120000003</v>
      </c>
    </row>
    <row r="36" spans="1:9" ht="15.75" x14ac:dyDescent="0.25">
      <c r="A36" s="37" t="s">
        <v>53</v>
      </c>
      <c r="B36" s="38" t="s">
        <v>54</v>
      </c>
      <c r="C36" s="39">
        <f t="shared" ref="C36:H36" si="11">+C37</f>
        <v>96846513</v>
      </c>
      <c r="D36" s="47">
        <f t="shared" si="11"/>
        <v>0</v>
      </c>
      <c r="E36" s="39">
        <f t="shared" si="11"/>
        <v>96846513</v>
      </c>
      <c r="F36" s="48">
        <f t="shared" si="11"/>
        <v>6451863.5700000003</v>
      </c>
      <c r="G36" s="48">
        <f t="shared" si="11"/>
        <v>6645088.79</v>
      </c>
      <c r="H36" s="48">
        <f t="shared" si="11"/>
        <v>6331582.0800000001</v>
      </c>
      <c r="I36" s="48">
        <f t="shared" si="2"/>
        <v>77417978.560000002</v>
      </c>
    </row>
    <row r="37" spans="1:9" s="4" customFormat="1" ht="15.75" x14ac:dyDescent="0.25">
      <c r="A37" s="42" t="s">
        <v>55</v>
      </c>
      <c r="B37" s="43" t="s">
        <v>54</v>
      </c>
      <c r="C37" s="44">
        <v>96846513</v>
      </c>
      <c r="D37" s="45">
        <v>0</v>
      </c>
      <c r="E37" s="44">
        <v>96846513</v>
      </c>
      <c r="F37" s="46">
        <v>6451863.5700000003</v>
      </c>
      <c r="G37" s="46">
        <v>6645088.79</v>
      </c>
      <c r="H37" s="46">
        <v>6331582.0800000001</v>
      </c>
      <c r="I37" s="46">
        <f t="shared" si="2"/>
        <v>77417978.560000002</v>
      </c>
    </row>
    <row r="38" spans="1:9" s="4" customFormat="1" ht="15.75" x14ac:dyDescent="0.25">
      <c r="A38" s="37" t="s">
        <v>56</v>
      </c>
      <c r="B38" s="38" t="s">
        <v>57</v>
      </c>
      <c r="C38" s="39">
        <f t="shared" ref="C38:H38" si="12">+C39</f>
        <v>61881437</v>
      </c>
      <c r="D38" s="47">
        <f t="shared" si="12"/>
        <v>0</v>
      </c>
      <c r="E38" s="39">
        <f t="shared" si="12"/>
        <v>61881437</v>
      </c>
      <c r="F38" s="48">
        <f t="shared" si="12"/>
        <v>3172656.9</v>
      </c>
      <c r="G38" s="48">
        <f t="shared" si="12"/>
        <v>3444660.03</v>
      </c>
      <c r="H38" s="48">
        <f t="shared" si="12"/>
        <v>2551792.88</v>
      </c>
      <c r="I38" s="48">
        <f t="shared" si="2"/>
        <v>52712327.189999998</v>
      </c>
    </row>
    <row r="39" spans="1:9" s="4" customFormat="1" ht="15.75" x14ac:dyDescent="0.25">
      <c r="A39" s="42" t="s">
        <v>58</v>
      </c>
      <c r="B39" s="43" t="s">
        <v>57</v>
      </c>
      <c r="C39" s="44">
        <v>61881437</v>
      </c>
      <c r="D39" s="45">
        <v>0</v>
      </c>
      <c r="E39" s="44">
        <v>61881437</v>
      </c>
      <c r="F39" s="46">
        <v>3172656.9</v>
      </c>
      <c r="G39" s="46">
        <v>3444660.03</v>
      </c>
      <c r="H39" s="46">
        <v>2551792.88</v>
      </c>
      <c r="I39" s="46">
        <f t="shared" si="2"/>
        <v>52712327.189999998</v>
      </c>
    </row>
    <row r="40" spans="1:9" s="4" customFormat="1" ht="15.75" x14ac:dyDescent="0.25">
      <c r="A40" s="37" t="s">
        <v>59</v>
      </c>
      <c r="B40" s="38" t="s">
        <v>60</v>
      </c>
      <c r="C40" s="39">
        <f t="shared" ref="C40:H40" si="13">+C41</f>
        <v>62112774</v>
      </c>
      <c r="D40" s="47">
        <f t="shared" si="13"/>
        <v>0</v>
      </c>
      <c r="E40" s="39">
        <f t="shared" si="13"/>
        <v>62112774</v>
      </c>
      <c r="F40" s="48">
        <f t="shared" si="13"/>
        <v>3153731.1</v>
      </c>
      <c r="G40" s="48">
        <f t="shared" si="13"/>
        <v>2959596.66</v>
      </c>
      <c r="H40" s="48">
        <f t="shared" si="13"/>
        <v>2855461.26</v>
      </c>
      <c r="I40" s="48">
        <f t="shared" si="2"/>
        <v>53143984.979999997</v>
      </c>
    </row>
    <row r="41" spans="1:9" ht="15.75" x14ac:dyDescent="0.25">
      <c r="A41" s="42" t="s">
        <v>61</v>
      </c>
      <c r="B41" s="43" t="s">
        <v>62</v>
      </c>
      <c r="C41" s="44">
        <v>62112774</v>
      </c>
      <c r="D41" s="45">
        <v>0</v>
      </c>
      <c r="E41" s="44">
        <v>62112774</v>
      </c>
      <c r="F41" s="46">
        <v>3153731.1</v>
      </c>
      <c r="G41" s="46">
        <v>2959596.66</v>
      </c>
      <c r="H41" s="46">
        <v>2855461.26</v>
      </c>
      <c r="I41" s="46">
        <f t="shared" si="2"/>
        <v>53143984.979999997</v>
      </c>
    </row>
    <row r="42" spans="1:9" s="4" customFormat="1" ht="15.75" x14ac:dyDescent="0.25">
      <c r="A42" s="37" t="s">
        <v>63</v>
      </c>
      <c r="B42" s="38" t="s">
        <v>64</v>
      </c>
      <c r="C42" s="39">
        <f t="shared" ref="C42:H42" si="14">+C43</f>
        <v>338000</v>
      </c>
      <c r="D42" s="47">
        <f t="shared" si="14"/>
        <v>0</v>
      </c>
      <c r="E42" s="39">
        <f t="shared" si="14"/>
        <v>338000</v>
      </c>
      <c r="F42" s="48">
        <f t="shared" si="14"/>
        <v>0</v>
      </c>
      <c r="G42" s="48">
        <f t="shared" si="14"/>
        <v>0</v>
      </c>
      <c r="H42" s="48">
        <f t="shared" si="14"/>
        <v>120103</v>
      </c>
      <c r="I42" s="48">
        <f t="shared" si="2"/>
        <v>217897</v>
      </c>
    </row>
    <row r="43" spans="1:9" ht="15.75" x14ac:dyDescent="0.25">
      <c r="A43" s="42" t="s">
        <v>65</v>
      </c>
      <c r="B43" s="43" t="s">
        <v>64</v>
      </c>
      <c r="C43" s="44">
        <v>338000</v>
      </c>
      <c r="D43" s="45">
        <v>0</v>
      </c>
      <c r="E43" s="44">
        <v>338000</v>
      </c>
      <c r="F43" s="46">
        <v>0</v>
      </c>
      <c r="G43" s="46">
        <v>0</v>
      </c>
      <c r="H43" s="46">
        <v>120103</v>
      </c>
      <c r="I43" s="46">
        <f t="shared" si="2"/>
        <v>217897</v>
      </c>
    </row>
    <row r="44" spans="1:9" s="4" customFormat="1" ht="15.75" x14ac:dyDescent="0.25">
      <c r="A44" s="37" t="s">
        <v>388</v>
      </c>
      <c r="B44" s="38" t="s">
        <v>392</v>
      </c>
      <c r="C44" s="39">
        <f t="shared" ref="C44:H44" si="15">+C45</f>
        <v>338000</v>
      </c>
      <c r="D44" s="47">
        <f t="shared" si="15"/>
        <v>0</v>
      </c>
      <c r="E44" s="39">
        <f t="shared" si="15"/>
        <v>338000</v>
      </c>
      <c r="F44" s="48">
        <f t="shared" si="15"/>
        <v>0</v>
      </c>
      <c r="G44" s="48">
        <f t="shared" si="15"/>
        <v>69446</v>
      </c>
      <c r="H44" s="48">
        <f t="shared" si="15"/>
        <v>20500</v>
      </c>
      <c r="I44" s="48">
        <f t="shared" si="2"/>
        <v>248054</v>
      </c>
    </row>
    <row r="45" spans="1:9" ht="15.75" x14ac:dyDescent="0.25">
      <c r="A45" s="42" t="s">
        <v>67</v>
      </c>
      <c r="B45" s="43" t="s">
        <v>66</v>
      </c>
      <c r="C45" s="44">
        <v>338000</v>
      </c>
      <c r="D45" s="45">
        <v>0</v>
      </c>
      <c r="E45" s="44">
        <v>338000</v>
      </c>
      <c r="F45" s="46">
        <v>0</v>
      </c>
      <c r="G45" s="46">
        <v>69446</v>
      </c>
      <c r="H45" s="46">
        <v>20500</v>
      </c>
      <c r="I45" s="46">
        <f t="shared" si="2"/>
        <v>248054</v>
      </c>
    </row>
    <row r="46" spans="1:9" s="4" customFormat="1" ht="15.75" x14ac:dyDescent="0.25">
      <c r="A46" s="37" t="s">
        <v>68</v>
      </c>
      <c r="B46" s="38" t="s">
        <v>69</v>
      </c>
      <c r="C46" s="39">
        <f t="shared" ref="C46:H46" si="16">+C47+C48</f>
        <v>11800000</v>
      </c>
      <c r="D46" s="47">
        <f t="shared" si="16"/>
        <v>0</v>
      </c>
      <c r="E46" s="39">
        <f t="shared" si="16"/>
        <v>11800000</v>
      </c>
      <c r="F46" s="48">
        <f t="shared" si="16"/>
        <v>200000</v>
      </c>
      <c r="G46" s="48">
        <f t="shared" si="16"/>
        <v>0</v>
      </c>
      <c r="H46" s="48">
        <f t="shared" si="16"/>
        <v>359148.93</v>
      </c>
      <c r="I46" s="48">
        <f t="shared" si="2"/>
        <v>11240851.07</v>
      </c>
    </row>
    <row r="47" spans="1:9" ht="15.75" x14ac:dyDescent="0.25">
      <c r="A47" s="42" t="s">
        <v>70</v>
      </c>
      <c r="B47" s="43" t="s">
        <v>69</v>
      </c>
      <c r="C47" s="44">
        <v>10000000</v>
      </c>
      <c r="D47" s="45">
        <v>0</v>
      </c>
      <c r="E47" s="44">
        <v>10000000</v>
      </c>
      <c r="F47" s="46">
        <v>200000</v>
      </c>
      <c r="G47" s="46">
        <v>0</v>
      </c>
      <c r="H47" s="46">
        <v>247800</v>
      </c>
      <c r="I47" s="46">
        <f t="shared" si="2"/>
        <v>9552200</v>
      </c>
    </row>
    <row r="48" spans="1:9" s="4" customFormat="1" ht="15.75" x14ac:dyDescent="0.25">
      <c r="A48" s="42" t="s">
        <v>71</v>
      </c>
      <c r="B48" s="43" t="s">
        <v>72</v>
      </c>
      <c r="C48" s="44">
        <v>1800000</v>
      </c>
      <c r="D48" s="45">
        <v>0</v>
      </c>
      <c r="E48" s="44">
        <v>1800000</v>
      </c>
      <c r="F48" s="46">
        <v>0</v>
      </c>
      <c r="G48" s="46">
        <v>0</v>
      </c>
      <c r="H48" s="46">
        <v>111348.93</v>
      </c>
      <c r="I48" s="46">
        <f t="shared" si="2"/>
        <v>1688651.07</v>
      </c>
    </row>
    <row r="49" spans="1:9" ht="15.75" x14ac:dyDescent="0.25">
      <c r="A49" s="37" t="s">
        <v>73</v>
      </c>
      <c r="B49" s="38" t="s">
        <v>74</v>
      </c>
      <c r="C49" s="39">
        <f t="shared" ref="C49:H49" si="17">+C50</f>
        <v>1500000</v>
      </c>
      <c r="D49" s="47">
        <f t="shared" si="17"/>
        <v>0</v>
      </c>
      <c r="E49" s="39">
        <f t="shared" si="17"/>
        <v>1500000</v>
      </c>
      <c r="F49" s="48">
        <f t="shared" si="17"/>
        <v>0</v>
      </c>
      <c r="G49" s="48">
        <f t="shared" si="17"/>
        <v>0</v>
      </c>
      <c r="H49" s="48">
        <f t="shared" si="17"/>
        <v>0</v>
      </c>
      <c r="I49" s="48">
        <f t="shared" si="2"/>
        <v>1500000</v>
      </c>
    </row>
    <row r="50" spans="1:9" s="4" customFormat="1" ht="15.75" x14ac:dyDescent="0.25">
      <c r="A50" s="42" t="s">
        <v>75</v>
      </c>
      <c r="B50" s="43" t="s">
        <v>74</v>
      </c>
      <c r="C50" s="44">
        <v>1500000</v>
      </c>
      <c r="D50" s="45">
        <v>0</v>
      </c>
      <c r="E50" s="44">
        <v>1500000</v>
      </c>
      <c r="F50" s="46">
        <v>0</v>
      </c>
      <c r="G50" s="46">
        <v>0</v>
      </c>
      <c r="H50" s="46">
        <v>0</v>
      </c>
      <c r="I50" s="46">
        <f t="shared" si="2"/>
        <v>1500000</v>
      </c>
    </row>
    <row r="51" spans="1:9" s="4" customFormat="1" ht="15.75" x14ac:dyDescent="0.25">
      <c r="A51" s="37" t="s">
        <v>76</v>
      </c>
      <c r="B51" s="38" t="s">
        <v>77</v>
      </c>
      <c r="C51" s="39">
        <f t="shared" ref="C51:H51" si="18">+C52</f>
        <v>35000000</v>
      </c>
      <c r="D51" s="47">
        <f t="shared" si="18"/>
        <v>-952000</v>
      </c>
      <c r="E51" s="39">
        <f t="shared" si="18"/>
        <v>34048000</v>
      </c>
      <c r="F51" s="48">
        <f t="shared" si="18"/>
        <v>831450</v>
      </c>
      <c r="G51" s="48">
        <f t="shared" si="18"/>
        <v>1710150.97</v>
      </c>
      <c r="H51" s="48">
        <f t="shared" si="18"/>
        <v>2418219.4</v>
      </c>
      <c r="I51" s="48">
        <f t="shared" si="2"/>
        <v>29088179.630000003</v>
      </c>
    </row>
    <row r="52" spans="1:9" ht="15.75" x14ac:dyDescent="0.25">
      <c r="A52" s="42" t="s">
        <v>78</v>
      </c>
      <c r="B52" s="43" t="s">
        <v>77</v>
      </c>
      <c r="C52" s="44">
        <v>35000000</v>
      </c>
      <c r="D52" s="45">
        <v>-952000</v>
      </c>
      <c r="E52" s="44">
        <v>34048000</v>
      </c>
      <c r="F52" s="46">
        <v>831450</v>
      </c>
      <c r="G52" s="46">
        <v>1710150.97</v>
      </c>
      <c r="H52" s="46">
        <v>2418219.4</v>
      </c>
      <c r="I52" s="46">
        <f t="shared" si="2"/>
        <v>29088179.630000003</v>
      </c>
    </row>
    <row r="53" spans="1:9" ht="15.75" x14ac:dyDescent="0.25">
      <c r="A53" s="37" t="s">
        <v>431</v>
      </c>
      <c r="B53" s="38" t="s">
        <v>433</v>
      </c>
      <c r="C53" s="39">
        <f t="shared" ref="C53:H53" si="19">+C54</f>
        <v>0</v>
      </c>
      <c r="D53" s="47">
        <f t="shared" si="19"/>
        <v>952000</v>
      </c>
      <c r="E53" s="39">
        <f t="shared" si="19"/>
        <v>952000</v>
      </c>
      <c r="F53" s="48">
        <f t="shared" si="19"/>
        <v>0</v>
      </c>
      <c r="G53" s="48">
        <f t="shared" si="19"/>
        <v>377298</v>
      </c>
      <c r="H53" s="48">
        <f t="shared" si="19"/>
        <v>574615.80000000005</v>
      </c>
      <c r="I53" s="48">
        <f t="shared" si="2"/>
        <v>86.199999999953434</v>
      </c>
    </row>
    <row r="54" spans="1:9" ht="15.75" x14ac:dyDescent="0.25">
      <c r="A54" s="42" t="s">
        <v>432</v>
      </c>
      <c r="B54" s="43" t="s">
        <v>433</v>
      </c>
      <c r="C54" s="44">
        <v>0</v>
      </c>
      <c r="D54" s="45">
        <v>952000</v>
      </c>
      <c r="E54" s="44">
        <v>952000</v>
      </c>
      <c r="F54" s="46">
        <v>0</v>
      </c>
      <c r="G54" s="46">
        <v>377298</v>
      </c>
      <c r="H54" s="46">
        <v>574615.80000000005</v>
      </c>
      <c r="I54" s="46">
        <f t="shared" si="2"/>
        <v>86.199999999953434</v>
      </c>
    </row>
    <row r="55" spans="1:9" s="4" customFormat="1" ht="15.75" x14ac:dyDescent="0.2">
      <c r="A55" s="37" t="s">
        <v>398</v>
      </c>
      <c r="B55" s="38" t="s">
        <v>413</v>
      </c>
      <c r="C55" s="39">
        <f t="shared" ref="C55:H55" si="20">+C56</f>
        <v>800000</v>
      </c>
      <c r="D55" s="47">
        <f t="shared" si="20"/>
        <v>0</v>
      </c>
      <c r="E55" s="39">
        <f t="shared" si="20"/>
        <v>800000</v>
      </c>
      <c r="F55" s="39">
        <f t="shared" si="20"/>
        <v>0</v>
      </c>
      <c r="G55" s="39">
        <f t="shared" si="20"/>
        <v>0</v>
      </c>
      <c r="H55" s="39">
        <f t="shared" si="20"/>
        <v>117661.95</v>
      </c>
      <c r="I55" s="39">
        <f t="shared" si="2"/>
        <v>682338.05</v>
      </c>
    </row>
    <row r="56" spans="1:9" ht="15.75" x14ac:dyDescent="0.2">
      <c r="A56" s="42" t="s">
        <v>399</v>
      </c>
      <c r="B56" s="43" t="s">
        <v>413</v>
      </c>
      <c r="C56" s="44">
        <v>800000</v>
      </c>
      <c r="D56" s="45">
        <v>0</v>
      </c>
      <c r="E56" s="44">
        <v>800000</v>
      </c>
      <c r="F56" s="44">
        <v>0</v>
      </c>
      <c r="G56" s="44">
        <v>0</v>
      </c>
      <c r="H56" s="44">
        <v>117661.95</v>
      </c>
      <c r="I56" s="44">
        <f t="shared" si="2"/>
        <v>682338.05</v>
      </c>
    </row>
    <row r="57" spans="1:9" s="4" customFormat="1" ht="15.75" x14ac:dyDescent="0.2">
      <c r="A57" s="37" t="s">
        <v>400</v>
      </c>
      <c r="B57" s="38" t="s">
        <v>414</v>
      </c>
      <c r="C57" s="39">
        <f t="shared" ref="C57:H57" si="21">+C58</f>
        <v>1000000</v>
      </c>
      <c r="D57" s="47">
        <f t="shared" si="21"/>
        <v>0</v>
      </c>
      <c r="E57" s="39">
        <f t="shared" si="21"/>
        <v>1000000</v>
      </c>
      <c r="F57" s="39">
        <f t="shared" si="21"/>
        <v>0</v>
      </c>
      <c r="G57" s="39">
        <f t="shared" si="21"/>
        <v>206485.85</v>
      </c>
      <c r="H57" s="39">
        <f t="shared" si="21"/>
        <v>0</v>
      </c>
      <c r="I57" s="39">
        <f t="shared" si="2"/>
        <v>793514.15</v>
      </c>
    </row>
    <row r="58" spans="1:9" ht="15.75" x14ac:dyDescent="0.2">
      <c r="A58" s="42" t="s">
        <v>401</v>
      </c>
      <c r="B58" s="43" t="s">
        <v>414</v>
      </c>
      <c r="C58" s="44">
        <v>1000000</v>
      </c>
      <c r="D58" s="45">
        <v>0</v>
      </c>
      <c r="E58" s="44">
        <v>1000000</v>
      </c>
      <c r="F58" s="44">
        <v>0</v>
      </c>
      <c r="G58" s="44">
        <v>206485.85</v>
      </c>
      <c r="H58" s="44">
        <v>0</v>
      </c>
      <c r="I58" s="44">
        <f t="shared" si="2"/>
        <v>793514.15</v>
      </c>
    </row>
    <row r="59" spans="1:9" s="4" customFormat="1" ht="15.75" x14ac:dyDescent="0.2">
      <c r="A59" s="37" t="s">
        <v>79</v>
      </c>
      <c r="B59" s="38" t="s">
        <v>80</v>
      </c>
      <c r="C59" s="39">
        <f t="shared" ref="C59:H59" si="22">+C60</f>
        <v>2100000</v>
      </c>
      <c r="D59" s="47">
        <f t="shared" si="22"/>
        <v>-900000</v>
      </c>
      <c r="E59" s="39">
        <f t="shared" si="22"/>
        <v>1200000</v>
      </c>
      <c r="F59" s="39">
        <f t="shared" si="22"/>
        <v>0</v>
      </c>
      <c r="G59" s="39">
        <f t="shared" si="22"/>
        <v>0</v>
      </c>
      <c r="H59" s="39">
        <f t="shared" si="22"/>
        <v>500000</v>
      </c>
      <c r="I59" s="39">
        <f t="shared" si="2"/>
        <v>700000</v>
      </c>
    </row>
    <row r="60" spans="1:9" ht="15.75" x14ac:dyDescent="0.2">
      <c r="A60" s="42" t="s">
        <v>81</v>
      </c>
      <c r="B60" s="43" t="s">
        <v>80</v>
      </c>
      <c r="C60" s="44">
        <v>2100000</v>
      </c>
      <c r="D60" s="45">
        <v>-900000</v>
      </c>
      <c r="E60" s="44">
        <v>1200000</v>
      </c>
      <c r="F60" s="44">
        <v>0</v>
      </c>
      <c r="G60" s="44">
        <v>0</v>
      </c>
      <c r="H60" s="44">
        <v>500000</v>
      </c>
      <c r="I60" s="44">
        <f t="shared" si="2"/>
        <v>700000</v>
      </c>
    </row>
    <row r="61" spans="1:9" s="4" customFormat="1" ht="15.75" x14ac:dyDescent="0.2">
      <c r="A61" s="37" t="s">
        <v>82</v>
      </c>
      <c r="B61" s="38" t="s">
        <v>83</v>
      </c>
      <c r="C61" s="39">
        <f t="shared" ref="C61:H61" si="23">+C62+C63</f>
        <v>52900000</v>
      </c>
      <c r="D61" s="47">
        <f t="shared" si="23"/>
        <v>0</v>
      </c>
      <c r="E61" s="39">
        <f t="shared" si="23"/>
        <v>52900000</v>
      </c>
      <c r="F61" s="39">
        <f t="shared" si="23"/>
        <v>78529</v>
      </c>
      <c r="G61" s="39">
        <f t="shared" si="23"/>
        <v>1632306.17</v>
      </c>
      <c r="H61" s="39">
        <f t="shared" si="23"/>
        <v>3697871.89</v>
      </c>
      <c r="I61" s="39">
        <f t="shared" si="2"/>
        <v>47491292.939999998</v>
      </c>
    </row>
    <row r="62" spans="1:9" ht="15.75" x14ac:dyDescent="0.2">
      <c r="A62" s="42" t="s">
        <v>84</v>
      </c>
      <c r="B62" s="43" t="s">
        <v>83</v>
      </c>
      <c r="C62" s="44">
        <v>48000000</v>
      </c>
      <c r="D62" s="45">
        <v>0</v>
      </c>
      <c r="E62" s="44">
        <v>48000000</v>
      </c>
      <c r="F62" s="44">
        <v>78529</v>
      </c>
      <c r="G62" s="44">
        <v>1632306.17</v>
      </c>
      <c r="H62" s="44">
        <v>2572711.79</v>
      </c>
      <c r="I62" s="44">
        <f t="shared" si="2"/>
        <v>43716453.039999999</v>
      </c>
    </row>
    <row r="63" spans="1:9" s="4" customFormat="1" ht="15.75" x14ac:dyDescent="0.2">
      <c r="A63" s="42" t="s">
        <v>85</v>
      </c>
      <c r="B63" s="43" t="s">
        <v>86</v>
      </c>
      <c r="C63" s="44">
        <v>4900000</v>
      </c>
      <c r="D63" s="45">
        <v>0</v>
      </c>
      <c r="E63" s="44">
        <v>4900000</v>
      </c>
      <c r="F63" s="44">
        <v>0</v>
      </c>
      <c r="G63" s="44">
        <v>0</v>
      </c>
      <c r="H63" s="44">
        <v>1125160.1000000001</v>
      </c>
      <c r="I63" s="44">
        <f t="shared" si="2"/>
        <v>3774839.9</v>
      </c>
    </row>
    <row r="64" spans="1:9" ht="15.75" x14ac:dyDescent="0.2">
      <c r="A64" s="37" t="s">
        <v>87</v>
      </c>
      <c r="B64" s="38" t="s">
        <v>88</v>
      </c>
      <c r="C64" s="39">
        <f t="shared" ref="C64:H64" si="24">+C65+C66</f>
        <v>7200000</v>
      </c>
      <c r="D64" s="47">
        <f t="shared" si="24"/>
        <v>-1100000</v>
      </c>
      <c r="E64" s="39">
        <f t="shared" si="24"/>
        <v>6100000</v>
      </c>
      <c r="F64" s="39">
        <f t="shared" si="24"/>
        <v>0</v>
      </c>
      <c r="G64" s="39">
        <f t="shared" si="24"/>
        <v>1557313.03</v>
      </c>
      <c r="H64" s="39">
        <f t="shared" si="24"/>
        <v>983639.27</v>
      </c>
      <c r="I64" s="39">
        <f t="shared" si="2"/>
        <v>3559047.6999999997</v>
      </c>
    </row>
    <row r="65" spans="1:9" s="4" customFormat="1" ht="15.75" x14ac:dyDescent="0.2">
      <c r="A65" s="42" t="s">
        <v>89</v>
      </c>
      <c r="B65" s="43" t="s">
        <v>90</v>
      </c>
      <c r="C65" s="44">
        <v>100000</v>
      </c>
      <c r="D65" s="45">
        <v>0</v>
      </c>
      <c r="E65" s="44">
        <v>100000</v>
      </c>
      <c r="F65" s="44">
        <v>0</v>
      </c>
      <c r="G65" s="44">
        <v>0</v>
      </c>
      <c r="H65" s="44">
        <v>0</v>
      </c>
      <c r="I65" s="44">
        <f t="shared" si="2"/>
        <v>100000</v>
      </c>
    </row>
    <row r="66" spans="1:9" ht="15.75" x14ac:dyDescent="0.2">
      <c r="A66" s="42" t="s">
        <v>91</v>
      </c>
      <c r="B66" s="43" t="s">
        <v>92</v>
      </c>
      <c r="C66" s="44">
        <v>7100000</v>
      </c>
      <c r="D66" s="45">
        <v>-1100000</v>
      </c>
      <c r="E66" s="44">
        <v>6000000</v>
      </c>
      <c r="F66" s="44">
        <v>0</v>
      </c>
      <c r="G66" s="44">
        <v>1557313.03</v>
      </c>
      <c r="H66" s="44">
        <v>983639.27</v>
      </c>
      <c r="I66" s="44">
        <f t="shared" si="2"/>
        <v>3459047.6999999997</v>
      </c>
    </row>
    <row r="67" spans="1:9" s="4" customFormat="1" ht="15.75" x14ac:dyDescent="0.2">
      <c r="A67" s="37" t="s">
        <v>93</v>
      </c>
      <c r="B67" s="38" t="s">
        <v>94</v>
      </c>
      <c r="C67" s="39">
        <f t="shared" ref="C67:H67" si="25">+C68</f>
        <v>14800000</v>
      </c>
      <c r="D67" s="47">
        <f t="shared" si="25"/>
        <v>-4050000</v>
      </c>
      <c r="E67" s="39">
        <f t="shared" si="25"/>
        <v>10750000</v>
      </c>
      <c r="F67" s="39">
        <f t="shared" si="25"/>
        <v>0</v>
      </c>
      <c r="G67" s="39">
        <f t="shared" si="25"/>
        <v>0</v>
      </c>
      <c r="H67" s="39">
        <f t="shared" si="25"/>
        <v>0</v>
      </c>
      <c r="I67" s="39">
        <f t="shared" si="2"/>
        <v>10750000</v>
      </c>
    </row>
    <row r="68" spans="1:9" s="4" customFormat="1" ht="15.75" x14ac:dyDescent="0.2">
      <c r="A68" s="42" t="s">
        <v>95</v>
      </c>
      <c r="B68" s="43" t="s">
        <v>94</v>
      </c>
      <c r="C68" s="44">
        <v>14800000</v>
      </c>
      <c r="D68" s="45">
        <v>-4050000</v>
      </c>
      <c r="E68" s="44">
        <v>10750000</v>
      </c>
      <c r="F68" s="44">
        <v>0</v>
      </c>
      <c r="G68" s="44">
        <v>0</v>
      </c>
      <c r="H68" s="44">
        <v>0</v>
      </c>
      <c r="I68" s="44">
        <f t="shared" si="2"/>
        <v>10750000</v>
      </c>
    </row>
    <row r="69" spans="1:9" ht="15.75" x14ac:dyDescent="0.2">
      <c r="A69" s="37" t="s">
        <v>96</v>
      </c>
      <c r="B69" s="38" t="s">
        <v>97</v>
      </c>
      <c r="C69" s="39">
        <f t="shared" ref="C69:H69" si="26">+C70</f>
        <v>3500000</v>
      </c>
      <c r="D69" s="47">
        <f t="shared" si="26"/>
        <v>0</v>
      </c>
      <c r="E69" s="39">
        <f t="shared" si="26"/>
        <v>3500000</v>
      </c>
      <c r="F69" s="39">
        <f t="shared" si="26"/>
        <v>0</v>
      </c>
      <c r="G69" s="39">
        <f t="shared" si="26"/>
        <v>0</v>
      </c>
      <c r="H69" s="39">
        <f t="shared" si="26"/>
        <v>569503</v>
      </c>
      <c r="I69" s="39">
        <f t="shared" si="2"/>
        <v>2930497</v>
      </c>
    </row>
    <row r="70" spans="1:9" ht="15.75" x14ac:dyDescent="0.2">
      <c r="A70" s="42" t="s">
        <v>98</v>
      </c>
      <c r="B70" s="43" t="s">
        <v>99</v>
      </c>
      <c r="C70" s="44">
        <v>3500000</v>
      </c>
      <c r="D70" s="45">
        <v>0</v>
      </c>
      <c r="E70" s="44">
        <v>3500000</v>
      </c>
      <c r="F70" s="44">
        <v>0</v>
      </c>
      <c r="G70" s="44">
        <v>0</v>
      </c>
      <c r="H70" s="44">
        <v>569503</v>
      </c>
      <c r="I70" s="44">
        <f t="shared" si="2"/>
        <v>2930497</v>
      </c>
    </row>
    <row r="71" spans="1:9" s="4" customFormat="1" ht="15.75" x14ac:dyDescent="0.2">
      <c r="A71" s="37" t="s">
        <v>100</v>
      </c>
      <c r="B71" s="38" t="s">
        <v>101</v>
      </c>
      <c r="C71" s="39">
        <f t="shared" ref="C71:H71" si="27">+C72</f>
        <v>1000000</v>
      </c>
      <c r="D71" s="47">
        <f t="shared" si="27"/>
        <v>0</v>
      </c>
      <c r="E71" s="39">
        <f t="shared" si="27"/>
        <v>1000000</v>
      </c>
      <c r="F71" s="39">
        <f t="shared" si="27"/>
        <v>317841.64</v>
      </c>
      <c r="G71" s="39">
        <f t="shared" si="27"/>
        <v>0</v>
      </c>
      <c r="H71" s="39">
        <f t="shared" si="27"/>
        <v>0</v>
      </c>
      <c r="I71" s="39">
        <f t="shared" si="2"/>
        <v>682158.36</v>
      </c>
    </row>
    <row r="72" spans="1:9" ht="15.75" x14ac:dyDescent="0.2">
      <c r="A72" s="42" t="s">
        <v>102</v>
      </c>
      <c r="B72" s="43" t="s">
        <v>103</v>
      </c>
      <c r="C72" s="44">
        <v>1000000</v>
      </c>
      <c r="D72" s="45">
        <v>0</v>
      </c>
      <c r="E72" s="44">
        <v>1000000</v>
      </c>
      <c r="F72" s="44">
        <v>317841.64</v>
      </c>
      <c r="G72" s="44">
        <v>0</v>
      </c>
      <c r="H72" s="44">
        <v>0</v>
      </c>
      <c r="I72" s="44">
        <f t="shared" si="2"/>
        <v>682158.36</v>
      </c>
    </row>
    <row r="73" spans="1:9" s="4" customFormat="1" ht="15.75" x14ac:dyDescent="0.2">
      <c r="A73" s="37" t="s">
        <v>104</v>
      </c>
      <c r="B73" s="38" t="s">
        <v>105</v>
      </c>
      <c r="C73" s="39">
        <f t="shared" ref="C73:H73" si="28">+C74</f>
        <v>22000000</v>
      </c>
      <c r="D73" s="47">
        <f t="shared" si="28"/>
        <v>0</v>
      </c>
      <c r="E73" s="39">
        <f t="shared" si="28"/>
        <v>22000000</v>
      </c>
      <c r="F73" s="39">
        <f t="shared" si="28"/>
        <v>153313.44</v>
      </c>
      <c r="G73" s="39">
        <f t="shared" si="28"/>
        <v>0</v>
      </c>
      <c r="H73" s="39">
        <f t="shared" si="28"/>
        <v>10533554.67</v>
      </c>
      <c r="I73" s="39">
        <f t="shared" si="2"/>
        <v>11313131.889999999</v>
      </c>
    </row>
    <row r="74" spans="1:9" ht="15.75" x14ac:dyDescent="0.2">
      <c r="A74" s="42" t="s">
        <v>106</v>
      </c>
      <c r="B74" s="43" t="s">
        <v>105</v>
      </c>
      <c r="C74" s="44">
        <v>22000000</v>
      </c>
      <c r="D74" s="45">
        <v>0</v>
      </c>
      <c r="E74" s="44">
        <v>22000000</v>
      </c>
      <c r="F74" s="44">
        <v>153313.44</v>
      </c>
      <c r="G74" s="44">
        <v>0</v>
      </c>
      <c r="H74" s="44">
        <v>10533554.67</v>
      </c>
      <c r="I74" s="44">
        <f t="shared" si="2"/>
        <v>11313131.889999999</v>
      </c>
    </row>
    <row r="75" spans="1:9" s="4" customFormat="1" ht="15.75" x14ac:dyDescent="0.2">
      <c r="A75" s="37" t="s">
        <v>107</v>
      </c>
      <c r="B75" s="38" t="s">
        <v>108</v>
      </c>
      <c r="C75" s="39">
        <f t="shared" ref="C75:H75" si="29">+C76</f>
        <v>44000000</v>
      </c>
      <c r="D75" s="47">
        <f t="shared" si="29"/>
        <v>0</v>
      </c>
      <c r="E75" s="39">
        <f t="shared" si="29"/>
        <v>44000000</v>
      </c>
      <c r="F75" s="39">
        <f t="shared" si="29"/>
        <v>2182143.11</v>
      </c>
      <c r="G75" s="39">
        <f t="shared" si="29"/>
        <v>608714.80000000005</v>
      </c>
      <c r="H75" s="39">
        <f t="shared" si="29"/>
        <v>3829988.74</v>
      </c>
      <c r="I75" s="39">
        <f t="shared" si="2"/>
        <v>37379153.350000001</v>
      </c>
    </row>
    <row r="76" spans="1:9" ht="15.75" x14ac:dyDescent="0.2">
      <c r="A76" s="42" t="s">
        <v>109</v>
      </c>
      <c r="B76" s="43" t="s">
        <v>108</v>
      </c>
      <c r="C76" s="44">
        <v>44000000</v>
      </c>
      <c r="D76" s="45">
        <v>0</v>
      </c>
      <c r="E76" s="44">
        <v>44000000</v>
      </c>
      <c r="F76" s="44">
        <v>2182143.11</v>
      </c>
      <c r="G76" s="44">
        <v>608714.80000000005</v>
      </c>
      <c r="H76" s="44">
        <v>3829988.74</v>
      </c>
      <c r="I76" s="44">
        <f t="shared" ref="I76:I139" si="30">+E76-F76-G76-H76</f>
        <v>37379153.350000001</v>
      </c>
    </row>
    <row r="77" spans="1:9" s="4" customFormat="1" ht="15.75" x14ac:dyDescent="0.2">
      <c r="A77" s="37" t="s">
        <v>110</v>
      </c>
      <c r="B77" s="38" t="s">
        <v>111</v>
      </c>
      <c r="C77" s="39">
        <f t="shared" ref="C77:H77" si="31">+C78</f>
        <v>2000000</v>
      </c>
      <c r="D77" s="47">
        <f t="shared" si="31"/>
        <v>0</v>
      </c>
      <c r="E77" s="39">
        <f t="shared" si="31"/>
        <v>2000000</v>
      </c>
      <c r="F77" s="39">
        <f t="shared" si="31"/>
        <v>0</v>
      </c>
      <c r="G77" s="39">
        <f t="shared" si="31"/>
        <v>0</v>
      </c>
      <c r="H77" s="39">
        <f t="shared" si="31"/>
        <v>0</v>
      </c>
      <c r="I77" s="39">
        <f t="shared" si="30"/>
        <v>2000000</v>
      </c>
    </row>
    <row r="78" spans="1:9" s="4" customFormat="1" ht="15.75" x14ac:dyDescent="0.2">
      <c r="A78" s="42" t="s">
        <v>112</v>
      </c>
      <c r="B78" s="43" t="s">
        <v>111</v>
      </c>
      <c r="C78" s="44">
        <v>2000000</v>
      </c>
      <c r="D78" s="45">
        <v>0</v>
      </c>
      <c r="E78" s="44">
        <v>2000000</v>
      </c>
      <c r="F78" s="44">
        <v>0</v>
      </c>
      <c r="G78" s="44">
        <v>0</v>
      </c>
      <c r="H78" s="44">
        <v>0</v>
      </c>
      <c r="I78" s="44">
        <f t="shared" si="30"/>
        <v>2000000</v>
      </c>
    </row>
    <row r="79" spans="1:9" s="4" customFormat="1" ht="15.75" x14ac:dyDescent="0.2">
      <c r="A79" s="37" t="s">
        <v>113</v>
      </c>
      <c r="B79" s="38" t="s">
        <v>114</v>
      </c>
      <c r="C79" s="39">
        <f t="shared" ref="C79:H79" si="32">+C80+C81</f>
        <v>10850000</v>
      </c>
      <c r="D79" s="47">
        <f t="shared" si="32"/>
        <v>4400000</v>
      </c>
      <c r="E79" s="39">
        <f t="shared" si="32"/>
        <v>15250000</v>
      </c>
      <c r="F79" s="39">
        <f t="shared" si="32"/>
        <v>0</v>
      </c>
      <c r="G79" s="39">
        <f t="shared" si="32"/>
        <v>4875435.32</v>
      </c>
      <c r="H79" s="39">
        <f t="shared" si="32"/>
        <v>174999.82</v>
      </c>
      <c r="I79" s="39">
        <f t="shared" si="30"/>
        <v>10199564.859999999</v>
      </c>
    </row>
    <row r="80" spans="1:9" ht="15.75" x14ac:dyDescent="0.2">
      <c r="A80" s="42" t="s">
        <v>115</v>
      </c>
      <c r="B80" s="43" t="s">
        <v>116</v>
      </c>
      <c r="C80" s="44">
        <v>10400000</v>
      </c>
      <c r="D80" s="45">
        <v>4400000</v>
      </c>
      <c r="E80" s="44">
        <v>14800000</v>
      </c>
      <c r="F80" s="44">
        <v>0</v>
      </c>
      <c r="G80" s="44">
        <v>4875435.32</v>
      </c>
      <c r="H80" s="44">
        <v>174999.82</v>
      </c>
      <c r="I80" s="44">
        <f t="shared" si="30"/>
        <v>9749564.8599999994</v>
      </c>
    </row>
    <row r="81" spans="1:9" s="4" customFormat="1" ht="15.75" x14ac:dyDescent="0.2">
      <c r="A81" s="42" t="s">
        <v>117</v>
      </c>
      <c r="B81" s="43" t="s">
        <v>118</v>
      </c>
      <c r="C81" s="44">
        <v>450000</v>
      </c>
      <c r="D81" s="45">
        <v>0</v>
      </c>
      <c r="E81" s="44">
        <v>450000</v>
      </c>
      <c r="F81" s="44">
        <v>0</v>
      </c>
      <c r="G81" s="44">
        <v>0</v>
      </c>
      <c r="H81" s="44">
        <v>0</v>
      </c>
      <c r="I81" s="44">
        <f t="shared" si="30"/>
        <v>450000</v>
      </c>
    </row>
    <row r="82" spans="1:9" s="4" customFormat="1" ht="15.75" x14ac:dyDescent="0.2">
      <c r="A82" s="37" t="s">
        <v>119</v>
      </c>
      <c r="B82" s="38" t="s">
        <v>120</v>
      </c>
      <c r="C82" s="39">
        <f t="shared" ref="C82:H82" si="33">+C83+C84+C85+C86+C87+C88</f>
        <v>13700000</v>
      </c>
      <c r="D82" s="47">
        <f t="shared" si="33"/>
        <v>-1900000</v>
      </c>
      <c r="E82" s="39">
        <f t="shared" si="33"/>
        <v>11800000</v>
      </c>
      <c r="F82" s="39">
        <f t="shared" si="33"/>
        <v>0</v>
      </c>
      <c r="G82" s="39">
        <f t="shared" si="33"/>
        <v>53218</v>
      </c>
      <c r="H82" s="39">
        <f t="shared" si="33"/>
        <v>41772</v>
      </c>
      <c r="I82" s="39">
        <f t="shared" si="30"/>
        <v>11705010</v>
      </c>
    </row>
    <row r="83" spans="1:9" s="4" customFormat="1" ht="15.75" x14ac:dyDescent="0.2">
      <c r="A83" s="42" t="s">
        <v>121</v>
      </c>
      <c r="B83" s="43" t="s">
        <v>122</v>
      </c>
      <c r="C83" s="44">
        <v>200000</v>
      </c>
      <c r="D83" s="45">
        <v>0</v>
      </c>
      <c r="E83" s="44">
        <v>200000</v>
      </c>
      <c r="F83" s="44">
        <v>0</v>
      </c>
      <c r="G83" s="44">
        <v>0</v>
      </c>
      <c r="H83" s="44">
        <v>0</v>
      </c>
      <c r="I83" s="44">
        <f t="shared" si="30"/>
        <v>200000</v>
      </c>
    </row>
    <row r="84" spans="1:9" ht="15.75" x14ac:dyDescent="0.2">
      <c r="A84" s="42" t="s">
        <v>402</v>
      </c>
      <c r="B84" s="43" t="s">
        <v>415</v>
      </c>
      <c r="C84" s="44">
        <v>500000</v>
      </c>
      <c r="D84" s="45">
        <v>0</v>
      </c>
      <c r="E84" s="44">
        <v>500000</v>
      </c>
      <c r="F84" s="44">
        <v>0</v>
      </c>
      <c r="G84" s="44">
        <v>0</v>
      </c>
      <c r="H84" s="44">
        <v>0</v>
      </c>
      <c r="I84" s="44">
        <f t="shared" si="30"/>
        <v>500000</v>
      </c>
    </row>
    <row r="85" spans="1:9" ht="15.75" x14ac:dyDescent="0.2">
      <c r="A85" s="42" t="s">
        <v>123</v>
      </c>
      <c r="B85" s="43" t="s">
        <v>124</v>
      </c>
      <c r="C85" s="44">
        <v>1000000</v>
      </c>
      <c r="D85" s="45">
        <v>-500000</v>
      </c>
      <c r="E85" s="44">
        <v>500000</v>
      </c>
      <c r="F85" s="44">
        <v>0</v>
      </c>
      <c r="G85" s="44">
        <v>0</v>
      </c>
      <c r="H85" s="44">
        <v>0</v>
      </c>
      <c r="I85" s="44">
        <f t="shared" si="30"/>
        <v>500000</v>
      </c>
    </row>
    <row r="86" spans="1:9" ht="15.75" x14ac:dyDescent="0.2">
      <c r="A86" s="42" t="s">
        <v>125</v>
      </c>
      <c r="B86" s="43" t="s">
        <v>126</v>
      </c>
      <c r="C86" s="44">
        <v>6000000</v>
      </c>
      <c r="D86" s="45">
        <v>-1200000</v>
      </c>
      <c r="E86" s="44">
        <v>4800000</v>
      </c>
      <c r="F86" s="44">
        <v>0</v>
      </c>
      <c r="G86" s="44">
        <v>0</v>
      </c>
      <c r="H86" s="44">
        <v>41772</v>
      </c>
      <c r="I86" s="44">
        <f t="shared" si="30"/>
        <v>4758228</v>
      </c>
    </row>
    <row r="87" spans="1:9" s="4" customFormat="1" ht="15.75" x14ac:dyDescent="0.2">
      <c r="A87" s="42" t="s">
        <v>127</v>
      </c>
      <c r="B87" s="43" t="s">
        <v>128</v>
      </c>
      <c r="C87" s="44">
        <v>400000</v>
      </c>
      <c r="D87" s="45">
        <v>800000</v>
      </c>
      <c r="E87" s="44">
        <v>1200000</v>
      </c>
      <c r="F87" s="44">
        <v>0</v>
      </c>
      <c r="G87" s="44">
        <v>0</v>
      </c>
      <c r="H87" s="44">
        <v>0</v>
      </c>
      <c r="I87" s="44">
        <f t="shared" si="30"/>
        <v>1200000</v>
      </c>
    </row>
    <row r="88" spans="1:9" s="4" customFormat="1" ht="15.75" x14ac:dyDescent="0.2">
      <c r="A88" s="42" t="s">
        <v>129</v>
      </c>
      <c r="B88" s="43" t="s">
        <v>130</v>
      </c>
      <c r="C88" s="44">
        <v>5600000</v>
      </c>
      <c r="D88" s="45">
        <v>-1000000</v>
      </c>
      <c r="E88" s="44">
        <v>4600000</v>
      </c>
      <c r="F88" s="44">
        <v>0</v>
      </c>
      <c r="G88" s="44">
        <v>53218</v>
      </c>
      <c r="H88" s="44">
        <v>0</v>
      </c>
      <c r="I88" s="44">
        <f t="shared" si="30"/>
        <v>4546782</v>
      </c>
    </row>
    <row r="89" spans="1:9" ht="15.75" x14ac:dyDescent="0.2">
      <c r="A89" s="37" t="s">
        <v>131</v>
      </c>
      <c r="B89" s="38" t="s">
        <v>132</v>
      </c>
      <c r="C89" s="39">
        <f t="shared" ref="C89:H89" si="34">+C90</f>
        <v>50000</v>
      </c>
      <c r="D89" s="47">
        <f t="shared" si="34"/>
        <v>0</v>
      </c>
      <c r="E89" s="39">
        <f t="shared" si="34"/>
        <v>50000</v>
      </c>
      <c r="F89" s="39">
        <f t="shared" si="34"/>
        <v>0</v>
      </c>
      <c r="G89" s="39">
        <f t="shared" si="34"/>
        <v>0</v>
      </c>
      <c r="H89" s="39">
        <f t="shared" si="34"/>
        <v>0</v>
      </c>
      <c r="I89" s="39">
        <f t="shared" si="30"/>
        <v>50000</v>
      </c>
    </row>
    <row r="90" spans="1:9" s="4" customFormat="1" ht="15.75" x14ac:dyDescent="0.2">
      <c r="A90" s="42" t="s">
        <v>133</v>
      </c>
      <c r="B90" s="43" t="s">
        <v>132</v>
      </c>
      <c r="C90" s="44">
        <v>50000</v>
      </c>
      <c r="D90" s="45">
        <v>0</v>
      </c>
      <c r="E90" s="44">
        <v>50000</v>
      </c>
      <c r="F90" s="44">
        <v>0</v>
      </c>
      <c r="G90" s="44">
        <v>0</v>
      </c>
      <c r="H90" s="44">
        <v>0</v>
      </c>
      <c r="I90" s="44">
        <f t="shared" si="30"/>
        <v>50000</v>
      </c>
    </row>
    <row r="91" spans="1:9" ht="15.75" x14ac:dyDescent="0.2">
      <c r="A91" s="37" t="s">
        <v>134</v>
      </c>
      <c r="B91" s="38" t="s">
        <v>135</v>
      </c>
      <c r="C91" s="39">
        <f t="shared" ref="C91:H91" si="35">+C92+C93</f>
        <v>2600000</v>
      </c>
      <c r="D91" s="47">
        <f t="shared" si="35"/>
        <v>-500000</v>
      </c>
      <c r="E91" s="39">
        <f t="shared" si="35"/>
        <v>2100000</v>
      </c>
      <c r="F91" s="39">
        <f t="shared" si="35"/>
        <v>0</v>
      </c>
      <c r="G91" s="39">
        <f t="shared" si="35"/>
        <v>37001.269999999997</v>
      </c>
      <c r="H91" s="39">
        <f t="shared" si="35"/>
        <v>348307.94</v>
      </c>
      <c r="I91" s="39">
        <f t="shared" si="30"/>
        <v>1714690.79</v>
      </c>
    </row>
    <row r="92" spans="1:9" ht="15.75" x14ac:dyDescent="0.2">
      <c r="A92" s="42" t="s">
        <v>136</v>
      </c>
      <c r="B92" s="43" t="s">
        <v>137</v>
      </c>
      <c r="C92" s="44">
        <v>2000000</v>
      </c>
      <c r="D92" s="45">
        <v>-285460.01</v>
      </c>
      <c r="E92" s="44">
        <v>1714539.99</v>
      </c>
      <c r="F92" s="44">
        <v>0</v>
      </c>
      <c r="G92" s="44">
        <v>0</v>
      </c>
      <c r="H92" s="44">
        <v>342907.99</v>
      </c>
      <c r="I92" s="44">
        <f t="shared" si="30"/>
        <v>1371632</v>
      </c>
    </row>
    <row r="93" spans="1:9" s="4" customFormat="1" ht="15.75" x14ac:dyDescent="0.2">
      <c r="A93" s="42" t="s">
        <v>403</v>
      </c>
      <c r="B93" s="43" t="s">
        <v>416</v>
      </c>
      <c r="C93" s="44">
        <v>600000</v>
      </c>
      <c r="D93" s="45">
        <v>-214539.99</v>
      </c>
      <c r="E93" s="44">
        <v>385460.01</v>
      </c>
      <c r="F93" s="44">
        <v>0</v>
      </c>
      <c r="G93" s="44">
        <v>37001.269999999997</v>
      </c>
      <c r="H93" s="44">
        <v>5399.95</v>
      </c>
      <c r="I93" s="44">
        <f t="shared" si="30"/>
        <v>343058.79</v>
      </c>
    </row>
    <row r="94" spans="1:9" ht="15.75" x14ac:dyDescent="0.2">
      <c r="A94" s="37" t="s">
        <v>138</v>
      </c>
      <c r="B94" s="38" t="s">
        <v>139</v>
      </c>
      <c r="C94" s="39">
        <f t="shared" ref="C94:H94" si="36">+C95</f>
        <v>15600000</v>
      </c>
      <c r="D94" s="47">
        <f t="shared" si="36"/>
        <v>-600000</v>
      </c>
      <c r="E94" s="39">
        <f t="shared" si="36"/>
        <v>15000000</v>
      </c>
      <c r="F94" s="39">
        <f t="shared" si="36"/>
        <v>0</v>
      </c>
      <c r="G94" s="39">
        <f t="shared" si="36"/>
        <v>0</v>
      </c>
      <c r="H94" s="39">
        <f t="shared" si="36"/>
        <v>0</v>
      </c>
      <c r="I94" s="39">
        <f t="shared" si="30"/>
        <v>15000000</v>
      </c>
    </row>
    <row r="95" spans="1:9" ht="15.75" x14ac:dyDescent="0.2">
      <c r="A95" s="42" t="s">
        <v>140</v>
      </c>
      <c r="B95" s="43" t="s">
        <v>141</v>
      </c>
      <c r="C95" s="44">
        <v>15600000</v>
      </c>
      <c r="D95" s="45">
        <v>-600000</v>
      </c>
      <c r="E95" s="44">
        <v>15000000</v>
      </c>
      <c r="F95" s="44">
        <v>0</v>
      </c>
      <c r="G95" s="44">
        <v>0</v>
      </c>
      <c r="H95" s="44">
        <v>0</v>
      </c>
      <c r="I95" s="44">
        <f t="shared" si="30"/>
        <v>15000000</v>
      </c>
    </row>
    <row r="96" spans="1:9" s="4" customFormat="1" ht="15.75" x14ac:dyDescent="0.2">
      <c r="A96" s="37" t="s">
        <v>142</v>
      </c>
      <c r="B96" s="38" t="s">
        <v>143</v>
      </c>
      <c r="C96" s="39">
        <f t="shared" ref="C96:H96" si="37">+C97+C98+C99+C100+C101</f>
        <v>40704223</v>
      </c>
      <c r="D96" s="47">
        <f t="shared" si="37"/>
        <v>17000000</v>
      </c>
      <c r="E96" s="39">
        <f t="shared" si="37"/>
        <v>57704223</v>
      </c>
      <c r="F96" s="39">
        <f t="shared" si="37"/>
        <v>1551497.95</v>
      </c>
      <c r="G96" s="39">
        <f t="shared" si="37"/>
        <v>760733.44000000006</v>
      </c>
      <c r="H96" s="39">
        <f t="shared" si="37"/>
        <v>1856686.06</v>
      </c>
      <c r="I96" s="39">
        <f t="shared" si="30"/>
        <v>53535305.549999997</v>
      </c>
    </row>
    <row r="97" spans="1:9" ht="15.75" x14ac:dyDescent="0.2">
      <c r="A97" s="42" t="s">
        <v>389</v>
      </c>
      <c r="B97" s="43" t="s">
        <v>144</v>
      </c>
      <c r="C97" s="44">
        <v>1200000</v>
      </c>
      <c r="D97" s="45">
        <v>18600000</v>
      </c>
      <c r="E97" s="44">
        <v>19800000</v>
      </c>
      <c r="F97" s="44">
        <v>0</v>
      </c>
      <c r="G97" s="44">
        <v>0</v>
      </c>
      <c r="H97" s="44">
        <v>0</v>
      </c>
      <c r="I97" s="44">
        <f t="shared" si="30"/>
        <v>19800000</v>
      </c>
    </row>
    <row r="98" spans="1:9" s="4" customFormat="1" ht="15.75" x14ac:dyDescent="0.2">
      <c r="A98" s="42" t="s">
        <v>390</v>
      </c>
      <c r="B98" s="43" t="s">
        <v>145</v>
      </c>
      <c r="C98" s="44">
        <v>3000000</v>
      </c>
      <c r="D98" s="45">
        <v>-756000.44</v>
      </c>
      <c r="E98" s="44">
        <v>2243999.56</v>
      </c>
      <c r="F98" s="44">
        <v>348796.2</v>
      </c>
      <c r="G98" s="44">
        <v>703610.4</v>
      </c>
      <c r="H98" s="44">
        <v>533843.80000000005</v>
      </c>
      <c r="I98" s="44">
        <f t="shared" si="30"/>
        <v>657749.15999999992</v>
      </c>
    </row>
    <row r="99" spans="1:9" ht="15.75" x14ac:dyDescent="0.2">
      <c r="A99" s="42" t="s">
        <v>391</v>
      </c>
      <c r="B99" s="43" t="s">
        <v>146</v>
      </c>
      <c r="C99" s="44">
        <v>5200000</v>
      </c>
      <c r="D99" s="45">
        <v>0</v>
      </c>
      <c r="E99" s="44">
        <v>5200000</v>
      </c>
      <c r="F99" s="44">
        <v>1186914.1100000001</v>
      </c>
      <c r="G99" s="44">
        <v>0</v>
      </c>
      <c r="H99" s="44">
        <v>1322842.26</v>
      </c>
      <c r="I99" s="44">
        <f t="shared" si="30"/>
        <v>2690243.63</v>
      </c>
    </row>
    <row r="100" spans="1:9" s="4" customFormat="1" ht="15.75" x14ac:dyDescent="0.2">
      <c r="A100" s="42" t="s">
        <v>147</v>
      </c>
      <c r="B100" s="43" t="s">
        <v>148</v>
      </c>
      <c r="C100" s="44">
        <v>2500000</v>
      </c>
      <c r="D100" s="45">
        <v>756000.44</v>
      </c>
      <c r="E100" s="44">
        <v>3256000.44</v>
      </c>
      <c r="F100" s="44">
        <v>0</v>
      </c>
      <c r="G100" s="44">
        <v>57123.040000000001</v>
      </c>
      <c r="H100" s="44">
        <v>0</v>
      </c>
      <c r="I100" s="44">
        <f t="shared" si="30"/>
        <v>3198877.4</v>
      </c>
    </row>
    <row r="101" spans="1:9" ht="15.75" x14ac:dyDescent="0.2">
      <c r="A101" s="42" t="s">
        <v>149</v>
      </c>
      <c r="B101" s="43" t="s">
        <v>150</v>
      </c>
      <c r="C101" s="44">
        <v>28804223</v>
      </c>
      <c r="D101" s="45">
        <v>-1600000</v>
      </c>
      <c r="E101" s="44">
        <v>27204223</v>
      </c>
      <c r="F101" s="44">
        <v>15787.64</v>
      </c>
      <c r="G101" s="44">
        <v>0</v>
      </c>
      <c r="H101" s="44">
        <v>0</v>
      </c>
      <c r="I101" s="44">
        <f t="shared" si="30"/>
        <v>27188435.359999999</v>
      </c>
    </row>
    <row r="102" spans="1:9" s="4" customFormat="1" ht="15.75" x14ac:dyDescent="0.2">
      <c r="A102" s="37" t="s">
        <v>151</v>
      </c>
      <c r="B102" s="38" t="s">
        <v>152</v>
      </c>
      <c r="C102" s="39">
        <f t="shared" ref="C102:H102" si="38">+C103</f>
        <v>2500000</v>
      </c>
      <c r="D102" s="47">
        <f t="shared" si="38"/>
        <v>-500000</v>
      </c>
      <c r="E102" s="39">
        <f t="shared" si="38"/>
        <v>2000000</v>
      </c>
      <c r="F102" s="39">
        <f t="shared" si="38"/>
        <v>0</v>
      </c>
      <c r="G102" s="39">
        <f t="shared" si="38"/>
        <v>0</v>
      </c>
      <c r="H102" s="39">
        <f t="shared" si="38"/>
        <v>0</v>
      </c>
      <c r="I102" s="39">
        <f t="shared" si="30"/>
        <v>2000000</v>
      </c>
    </row>
    <row r="103" spans="1:9" ht="15.75" x14ac:dyDescent="0.2">
      <c r="A103" s="42" t="s">
        <v>153</v>
      </c>
      <c r="B103" s="43" t="s">
        <v>154</v>
      </c>
      <c r="C103" s="44">
        <v>2500000</v>
      </c>
      <c r="D103" s="45">
        <v>-500000</v>
      </c>
      <c r="E103" s="44">
        <v>2000000</v>
      </c>
      <c r="F103" s="44">
        <v>0</v>
      </c>
      <c r="G103" s="44">
        <v>0</v>
      </c>
      <c r="H103" s="44">
        <v>0</v>
      </c>
      <c r="I103" s="44">
        <f t="shared" si="30"/>
        <v>2000000</v>
      </c>
    </row>
    <row r="104" spans="1:9" s="4" customFormat="1" ht="15.75" x14ac:dyDescent="0.2">
      <c r="A104" s="37" t="s">
        <v>155</v>
      </c>
      <c r="B104" s="38" t="s">
        <v>156</v>
      </c>
      <c r="C104" s="39">
        <f t="shared" ref="C104:H104" si="39">+C105</f>
        <v>1000000</v>
      </c>
      <c r="D104" s="47">
        <f t="shared" si="39"/>
        <v>-500000</v>
      </c>
      <c r="E104" s="39">
        <f t="shared" si="39"/>
        <v>500000</v>
      </c>
      <c r="F104" s="39">
        <f t="shared" si="39"/>
        <v>0</v>
      </c>
      <c r="G104" s="39">
        <f t="shared" si="39"/>
        <v>0</v>
      </c>
      <c r="H104" s="39">
        <f t="shared" si="39"/>
        <v>0</v>
      </c>
      <c r="I104" s="39">
        <f t="shared" si="30"/>
        <v>500000</v>
      </c>
    </row>
    <row r="105" spans="1:9" ht="15.75" x14ac:dyDescent="0.2">
      <c r="A105" s="42" t="s">
        <v>157</v>
      </c>
      <c r="B105" s="43" t="s">
        <v>156</v>
      </c>
      <c r="C105" s="44">
        <v>1000000</v>
      </c>
      <c r="D105" s="45">
        <v>-500000</v>
      </c>
      <c r="E105" s="44">
        <v>500000</v>
      </c>
      <c r="F105" s="44">
        <v>0</v>
      </c>
      <c r="G105" s="44">
        <v>0</v>
      </c>
      <c r="H105" s="44">
        <v>0</v>
      </c>
      <c r="I105" s="44">
        <f t="shared" si="30"/>
        <v>500000</v>
      </c>
    </row>
    <row r="106" spans="1:9" ht="15.75" x14ac:dyDescent="0.2">
      <c r="A106" s="37" t="s">
        <v>158</v>
      </c>
      <c r="B106" s="38" t="s">
        <v>159</v>
      </c>
      <c r="C106" s="39">
        <f t="shared" ref="C106:H106" si="40">+C107+C108</f>
        <v>30100000</v>
      </c>
      <c r="D106" s="47">
        <f t="shared" si="40"/>
        <v>0</v>
      </c>
      <c r="E106" s="39">
        <f t="shared" si="40"/>
        <v>30100000</v>
      </c>
      <c r="F106" s="39">
        <f t="shared" si="40"/>
        <v>0</v>
      </c>
      <c r="G106" s="39">
        <f t="shared" si="40"/>
        <v>201178.19</v>
      </c>
      <c r="H106" s="39">
        <f t="shared" si="40"/>
        <v>0</v>
      </c>
      <c r="I106" s="39">
        <f t="shared" si="30"/>
        <v>29898821.809999999</v>
      </c>
    </row>
    <row r="107" spans="1:9" ht="15.75" x14ac:dyDescent="0.2">
      <c r="A107" s="42" t="s">
        <v>160</v>
      </c>
      <c r="B107" s="43" t="s">
        <v>159</v>
      </c>
      <c r="C107" s="44">
        <v>15000000</v>
      </c>
      <c r="D107" s="45">
        <v>0</v>
      </c>
      <c r="E107" s="44">
        <v>15000000</v>
      </c>
      <c r="F107" s="44">
        <v>0</v>
      </c>
      <c r="G107" s="44">
        <v>0</v>
      </c>
      <c r="H107" s="44">
        <v>0</v>
      </c>
      <c r="I107" s="44">
        <f t="shared" si="30"/>
        <v>15000000</v>
      </c>
    </row>
    <row r="108" spans="1:9" ht="15.75" x14ac:dyDescent="0.2">
      <c r="A108" s="42" t="s">
        <v>161</v>
      </c>
      <c r="B108" s="43" t="s">
        <v>162</v>
      </c>
      <c r="C108" s="44">
        <v>15100000</v>
      </c>
      <c r="D108" s="45">
        <v>0</v>
      </c>
      <c r="E108" s="44">
        <v>15100000</v>
      </c>
      <c r="F108" s="44">
        <v>0</v>
      </c>
      <c r="G108" s="44">
        <v>201178.19</v>
      </c>
      <c r="H108" s="44">
        <v>0</v>
      </c>
      <c r="I108" s="44">
        <f t="shared" si="30"/>
        <v>14898821.810000001</v>
      </c>
    </row>
    <row r="109" spans="1:9" ht="15.75" x14ac:dyDescent="0.2">
      <c r="A109" s="37" t="s">
        <v>163</v>
      </c>
      <c r="B109" s="38" t="s">
        <v>164</v>
      </c>
      <c r="C109" s="39">
        <f t="shared" ref="C109:H109" si="41">+C110</f>
        <v>9000000</v>
      </c>
      <c r="D109" s="47">
        <f t="shared" si="41"/>
        <v>300000</v>
      </c>
      <c r="E109" s="39">
        <f t="shared" si="41"/>
        <v>9300000</v>
      </c>
      <c r="F109" s="39">
        <f t="shared" si="41"/>
        <v>1080</v>
      </c>
      <c r="G109" s="39">
        <f t="shared" si="41"/>
        <v>16020</v>
      </c>
      <c r="H109" s="39">
        <f t="shared" si="41"/>
        <v>1275440</v>
      </c>
      <c r="I109" s="39">
        <f t="shared" si="30"/>
        <v>8007460</v>
      </c>
    </row>
    <row r="110" spans="1:9" s="4" customFormat="1" ht="15.75" x14ac:dyDescent="0.2">
      <c r="A110" s="42" t="s">
        <v>165</v>
      </c>
      <c r="B110" s="43" t="s">
        <v>164</v>
      </c>
      <c r="C110" s="44">
        <v>9000000</v>
      </c>
      <c r="D110" s="45">
        <v>300000</v>
      </c>
      <c r="E110" s="44">
        <v>9300000</v>
      </c>
      <c r="F110" s="44">
        <v>1080</v>
      </c>
      <c r="G110" s="44">
        <v>16020</v>
      </c>
      <c r="H110" s="44">
        <v>1275440</v>
      </c>
      <c r="I110" s="44">
        <f t="shared" si="30"/>
        <v>8007460</v>
      </c>
    </row>
    <row r="111" spans="1:9" ht="15.75" x14ac:dyDescent="0.2">
      <c r="A111" s="37" t="s">
        <v>166</v>
      </c>
      <c r="B111" s="38" t="s">
        <v>167</v>
      </c>
      <c r="C111" s="39">
        <f t="shared" ref="C111:H111" si="42">+C112</f>
        <v>1000000</v>
      </c>
      <c r="D111" s="47">
        <f t="shared" si="42"/>
        <v>0</v>
      </c>
      <c r="E111" s="39">
        <f t="shared" si="42"/>
        <v>1000000</v>
      </c>
      <c r="F111" s="39">
        <f t="shared" si="42"/>
        <v>0</v>
      </c>
      <c r="G111" s="39">
        <f t="shared" si="42"/>
        <v>43837</v>
      </c>
      <c r="H111" s="39">
        <f t="shared" si="42"/>
        <v>87963.1</v>
      </c>
      <c r="I111" s="39">
        <f t="shared" si="30"/>
        <v>868199.9</v>
      </c>
    </row>
    <row r="112" spans="1:9" s="4" customFormat="1" ht="15.75" x14ac:dyDescent="0.2">
      <c r="A112" s="42" t="s">
        <v>168</v>
      </c>
      <c r="B112" s="43" t="s">
        <v>169</v>
      </c>
      <c r="C112" s="44">
        <v>1000000</v>
      </c>
      <c r="D112" s="45">
        <v>0</v>
      </c>
      <c r="E112" s="44">
        <v>1000000</v>
      </c>
      <c r="F112" s="44">
        <v>0</v>
      </c>
      <c r="G112" s="44">
        <v>43837</v>
      </c>
      <c r="H112" s="44">
        <v>87963.1</v>
      </c>
      <c r="I112" s="44">
        <f t="shared" si="30"/>
        <v>868199.9</v>
      </c>
    </row>
    <row r="113" spans="1:9" ht="15.75" x14ac:dyDescent="0.2">
      <c r="A113" s="37" t="s">
        <v>170</v>
      </c>
      <c r="B113" s="38" t="s">
        <v>171</v>
      </c>
      <c r="C113" s="39">
        <f t="shared" ref="C113:H113" si="43">+C114</f>
        <v>500000</v>
      </c>
      <c r="D113" s="47">
        <f t="shared" si="43"/>
        <v>-22000</v>
      </c>
      <c r="E113" s="39">
        <f t="shared" si="43"/>
        <v>478000</v>
      </c>
      <c r="F113" s="39">
        <f t="shared" si="43"/>
        <v>0</v>
      </c>
      <c r="G113" s="39">
        <f t="shared" si="43"/>
        <v>0</v>
      </c>
      <c r="H113" s="39">
        <f t="shared" si="43"/>
        <v>0</v>
      </c>
      <c r="I113" s="39">
        <f t="shared" si="30"/>
        <v>478000</v>
      </c>
    </row>
    <row r="114" spans="1:9" s="4" customFormat="1" ht="15.75" x14ac:dyDescent="0.2">
      <c r="A114" s="42" t="s">
        <v>172</v>
      </c>
      <c r="B114" s="43" t="s">
        <v>171</v>
      </c>
      <c r="C114" s="44">
        <v>500000</v>
      </c>
      <c r="D114" s="45">
        <v>-22000</v>
      </c>
      <c r="E114" s="44">
        <v>478000</v>
      </c>
      <c r="F114" s="44">
        <v>0</v>
      </c>
      <c r="G114" s="44">
        <v>0</v>
      </c>
      <c r="H114" s="44">
        <v>0</v>
      </c>
      <c r="I114" s="44">
        <f t="shared" si="30"/>
        <v>478000</v>
      </c>
    </row>
    <row r="115" spans="1:9" ht="15.75" x14ac:dyDescent="0.2">
      <c r="A115" s="37" t="s">
        <v>173</v>
      </c>
      <c r="B115" s="38" t="s">
        <v>174</v>
      </c>
      <c r="C115" s="39">
        <f t="shared" ref="C115:H115" si="44">+C116</f>
        <v>1000000</v>
      </c>
      <c r="D115" s="47">
        <f t="shared" si="44"/>
        <v>0</v>
      </c>
      <c r="E115" s="39">
        <f t="shared" si="44"/>
        <v>1000000</v>
      </c>
      <c r="F115" s="39">
        <f t="shared" si="44"/>
        <v>0</v>
      </c>
      <c r="G115" s="39">
        <f t="shared" si="44"/>
        <v>0</v>
      </c>
      <c r="H115" s="39">
        <f t="shared" si="44"/>
        <v>0</v>
      </c>
      <c r="I115" s="39">
        <f t="shared" si="30"/>
        <v>1000000</v>
      </c>
    </row>
    <row r="116" spans="1:9" ht="15.75" x14ac:dyDescent="0.2">
      <c r="A116" s="42" t="s">
        <v>175</v>
      </c>
      <c r="B116" s="43" t="s">
        <v>174</v>
      </c>
      <c r="C116" s="44">
        <v>1000000</v>
      </c>
      <c r="D116" s="45">
        <v>0</v>
      </c>
      <c r="E116" s="44">
        <v>1000000</v>
      </c>
      <c r="F116" s="44">
        <v>0</v>
      </c>
      <c r="G116" s="44">
        <v>0</v>
      </c>
      <c r="H116" s="44">
        <v>0</v>
      </c>
      <c r="I116" s="44">
        <f t="shared" si="30"/>
        <v>1000000</v>
      </c>
    </row>
    <row r="117" spans="1:9" s="4" customFormat="1" ht="15.75" x14ac:dyDescent="0.2">
      <c r="A117" s="37" t="s">
        <v>176</v>
      </c>
      <c r="B117" s="38" t="s">
        <v>177</v>
      </c>
      <c r="C117" s="39">
        <f t="shared" ref="C117:H117" si="45">+C118</f>
        <v>300000</v>
      </c>
      <c r="D117" s="47">
        <f t="shared" si="45"/>
        <v>0</v>
      </c>
      <c r="E117" s="39">
        <f t="shared" si="45"/>
        <v>300000</v>
      </c>
      <c r="F117" s="39">
        <f t="shared" si="45"/>
        <v>0</v>
      </c>
      <c r="G117" s="39">
        <f t="shared" si="45"/>
        <v>0</v>
      </c>
      <c r="H117" s="39">
        <f t="shared" si="45"/>
        <v>69162.149999999994</v>
      </c>
      <c r="I117" s="39">
        <f t="shared" si="30"/>
        <v>230837.85</v>
      </c>
    </row>
    <row r="118" spans="1:9" s="4" customFormat="1" ht="15.75" x14ac:dyDescent="0.2">
      <c r="A118" s="42" t="s">
        <v>178</v>
      </c>
      <c r="B118" s="43" t="s">
        <v>177</v>
      </c>
      <c r="C118" s="44">
        <v>300000</v>
      </c>
      <c r="D118" s="45">
        <v>0</v>
      </c>
      <c r="E118" s="44">
        <v>300000</v>
      </c>
      <c r="F118" s="44">
        <v>0</v>
      </c>
      <c r="G118" s="44">
        <v>0</v>
      </c>
      <c r="H118" s="44">
        <v>69162.149999999994</v>
      </c>
      <c r="I118" s="44">
        <f t="shared" si="30"/>
        <v>230837.85</v>
      </c>
    </row>
    <row r="119" spans="1:9" ht="15.75" x14ac:dyDescent="0.2">
      <c r="A119" s="37" t="s">
        <v>179</v>
      </c>
      <c r="B119" s="38" t="s">
        <v>180</v>
      </c>
      <c r="C119" s="39">
        <f t="shared" ref="C119:H119" si="46">+C120</f>
        <v>3475800</v>
      </c>
      <c r="D119" s="47">
        <f t="shared" si="46"/>
        <v>-2275800</v>
      </c>
      <c r="E119" s="39">
        <f t="shared" si="46"/>
        <v>1200000</v>
      </c>
      <c r="F119" s="39">
        <f t="shared" si="46"/>
        <v>0</v>
      </c>
      <c r="G119" s="39">
        <f t="shared" si="46"/>
        <v>0</v>
      </c>
      <c r="H119" s="39">
        <f t="shared" si="46"/>
        <v>37760</v>
      </c>
      <c r="I119" s="39">
        <f t="shared" si="30"/>
        <v>1162240</v>
      </c>
    </row>
    <row r="120" spans="1:9" s="4" customFormat="1" ht="15.75" x14ac:dyDescent="0.2">
      <c r="A120" s="42" t="s">
        <v>181</v>
      </c>
      <c r="B120" s="43" t="s">
        <v>180</v>
      </c>
      <c r="C120" s="44">
        <v>3475800</v>
      </c>
      <c r="D120" s="45">
        <v>-2275800</v>
      </c>
      <c r="E120" s="44">
        <v>1200000</v>
      </c>
      <c r="F120" s="44">
        <v>0</v>
      </c>
      <c r="G120" s="44">
        <v>0</v>
      </c>
      <c r="H120" s="44">
        <v>37760</v>
      </c>
      <c r="I120" s="44">
        <f t="shared" si="30"/>
        <v>1162240</v>
      </c>
    </row>
    <row r="121" spans="1:9" ht="15.75" x14ac:dyDescent="0.2">
      <c r="A121" s="37" t="s">
        <v>182</v>
      </c>
      <c r="B121" s="38" t="s">
        <v>183</v>
      </c>
      <c r="C121" s="39">
        <f t="shared" ref="C121:H121" si="47">+C122</f>
        <v>1193082</v>
      </c>
      <c r="D121" s="47">
        <f t="shared" si="47"/>
        <v>0</v>
      </c>
      <c r="E121" s="39">
        <f t="shared" si="47"/>
        <v>1193082</v>
      </c>
      <c r="F121" s="39">
        <f t="shared" si="47"/>
        <v>0</v>
      </c>
      <c r="G121" s="39">
        <f t="shared" si="47"/>
        <v>0</v>
      </c>
      <c r="H121" s="39">
        <f t="shared" si="47"/>
        <v>0</v>
      </c>
      <c r="I121" s="39">
        <f t="shared" si="30"/>
        <v>1193082</v>
      </c>
    </row>
    <row r="122" spans="1:9" ht="15.75" x14ac:dyDescent="0.2">
      <c r="A122" s="42" t="s">
        <v>184</v>
      </c>
      <c r="B122" s="43" t="s">
        <v>183</v>
      </c>
      <c r="C122" s="44">
        <v>1193082</v>
      </c>
      <c r="D122" s="45">
        <v>0</v>
      </c>
      <c r="E122" s="44">
        <v>1193082</v>
      </c>
      <c r="F122" s="44">
        <v>0</v>
      </c>
      <c r="G122" s="44">
        <v>0</v>
      </c>
      <c r="H122" s="44">
        <v>0</v>
      </c>
      <c r="I122" s="44">
        <f t="shared" si="30"/>
        <v>1193082</v>
      </c>
    </row>
    <row r="123" spans="1:9" s="4" customFormat="1" ht="15.75" x14ac:dyDescent="0.2">
      <c r="A123" s="37" t="s">
        <v>185</v>
      </c>
      <c r="B123" s="38" t="s">
        <v>186</v>
      </c>
      <c r="C123" s="39">
        <f t="shared" ref="C123:H123" si="48">+C124</f>
        <v>1950000</v>
      </c>
      <c r="D123" s="47">
        <f t="shared" si="48"/>
        <v>-500000</v>
      </c>
      <c r="E123" s="39">
        <f t="shared" si="48"/>
        <v>1450000</v>
      </c>
      <c r="F123" s="39">
        <f t="shared" si="48"/>
        <v>0</v>
      </c>
      <c r="G123" s="39">
        <f t="shared" si="48"/>
        <v>0</v>
      </c>
      <c r="H123" s="39">
        <f t="shared" si="48"/>
        <v>282517.96000000002</v>
      </c>
      <c r="I123" s="39">
        <f t="shared" si="30"/>
        <v>1167482.04</v>
      </c>
    </row>
    <row r="124" spans="1:9" ht="15.75" x14ac:dyDescent="0.2">
      <c r="A124" s="42" t="s">
        <v>187</v>
      </c>
      <c r="B124" s="43" t="s">
        <v>186</v>
      </c>
      <c r="C124" s="44">
        <v>1950000</v>
      </c>
      <c r="D124" s="45">
        <v>-500000</v>
      </c>
      <c r="E124" s="44">
        <v>1450000</v>
      </c>
      <c r="F124" s="44">
        <v>0</v>
      </c>
      <c r="G124" s="44">
        <v>0</v>
      </c>
      <c r="H124" s="44">
        <v>282517.96000000002</v>
      </c>
      <c r="I124" s="44">
        <f t="shared" si="30"/>
        <v>1167482.04</v>
      </c>
    </row>
    <row r="125" spans="1:9" s="4" customFormat="1" ht="15.75" x14ac:dyDescent="0.2">
      <c r="A125" s="37" t="s">
        <v>188</v>
      </c>
      <c r="B125" s="38" t="s">
        <v>189</v>
      </c>
      <c r="C125" s="39">
        <f t="shared" ref="C125:H125" si="49">+C126</f>
        <v>1700000</v>
      </c>
      <c r="D125" s="47">
        <f t="shared" si="49"/>
        <v>0</v>
      </c>
      <c r="E125" s="39">
        <f t="shared" si="49"/>
        <v>1700000</v>
      </c>
      <c r="F125" s="39">
        <f t="shared" si="49"/>
        <v>22419.99</v>
      </c>
      <c r="G125" s="39">
        <f t="shared" si="49"/>
        <v>0</v>
      </c>
      <c r="H125" s="39">
        <f t="shared" si="49"/>
        <v>0</v>
      </c>
      <c r="I125" s="39">
        <f t="shared" si="30"/>
        <v>1677580.01</v>
      </c>
    </row>
    <row r="126" spans="1:9" ht="15.75" x14ac:dyDescent="0.2">
      <c r="A126" s="42" t="s">
        <v>190</v>
      </c>
      <c r="B126" s="43" t="s">
        <v>189</v>
      </c>
      <c r="C126" s="44">
        <v>1700000</v>
      </c>
      <c r="D126" s="45">
        <v>0</v>
      </c>
      <c r="E126" s="44">
        <v>1700000</v>
      </c>
      <c r="F126" s="44">
        <v>22419.99</v>
      </c>
      <c r="G126" s="44">
        <v>0</v>
      </c>
      <c r="H126" s="44">
        <v>0</v>
      </c>
      <c r="I126" s="44">
        <f t="shared" si="30"/>
        <v>1677580.01</v>
      </c>
    </row>
    <row r="127" spans="1:9" s="4" customFormat="1" ht="15.75" x14ac:dyDescent="0.2">
      <c r="A127" s="37" t="s">
        <v>404</v>
      </c>
      <c r="B127" s="38" t="s">
        <v>417</v>
      </c>
      <c r="C127" s="39">
        <f t="shared" ref="C127:H127" si="50">+C128</f>
        <v>200000</v>
      </c>
      <c r="D127" s="47">
        <f t="shared" si="50"/>
        <v>0</v>
      </c>
      <c r="E127" s="39">
        <f t="shared" si="50"/>
        <v>200000</v>
      </c>
      <c r="F127" s="39">
        <f t="shared" si="50"/>
        <v>0</v>
      </c>
      <c r="G127" s="39">
        <f t="shared" si="50"/>
        <v>0</v>
      </c>
      <c r="H127" s="39">
        <f t="shared" si="50"/>
        <v>0</v>
      </c>
      <c r="I127" s="39">
        <f t="shared" si="30"/>
        <v>200000</v>
      </c>
    </row>
    <row r="128" spans="1:9" ht="15.75" x14ac:dyDescent="0.2">
      <c r="A128" s="42" t="s">
        <v>405</v>
      </c>
      <c r="B128" s="43" t="s">
        <v>417</v>
      </c>
      <c r="C128" s="44">
        <v>200000</v>
      </c>
      <c r="D128" s="45">
        <v>0</v>
      </c>
      <c r="E128" s="44">
        <v>200000</v>
      </c>
      <c r="F128" s="44">
        <v>0</v>
      </c>
      <c r="G128" s="44">
        <v>0</v>
      </c>
      <c r="H128" s="44">
        <v>0</v>
      </c>
      <c r="I128" s="44">
        <f t="shared" si="30"/>
        <v>200000</v>
      </c>
    </row>
    <row r="129" spans="1:9" s="4" customFormat="1" ht="15.75" x14ac:dyDescent="0.2">
      <c r="A129" s="37" t="s">
        <v>191</v>
      </c>
      <c r="B129" s="38" t="s">
        <v>192</v>
      </c>
      <c r="C129" s="39">
        <f t="shared" ref="C129:H129" si="51">+C130</f>
        <v>4000000</v>
      </c>
      <c r="D129" s="47">
        <f t="shared" si="51"/>
        <v>0</v>
      </c>
      <c r="E129" s="39">
        <f t="shared" si="51"/>
        <v>4000000</v>
      </c>
      <c r="F129" s="39">
        <f t="shared" si="51"/>
        <v>0</v>
      </c>
      <c r="G129" s="39">
        <f t="shared" si="51"/>
        <v>117774.74</v>
      </c>
      <c r="H129" s="39">
        <f t="shared" si="51"/>
        <v>0</v>
      </c>
      <c r="I129" s="39">
        <f>+E129-F129-G129-H129</f>
        <v>3882225.26</v>
      </c>
    </row>
    <row r="130" spans="1:9" ht="15.75" x14ac:dyDescent="0.2">
      <c r="A130" s="42" t="s">
        <v>193</v>
      </c>
      <c r="B130" s="43" t="s">
        <v>192</v>
      </c>
      <c r="C130" s="44">
        <v>4000000</v>
      </c>
      <c r="D130" s="45">
        <v>0</v>
      </c>
      <c r="E130" s="44">
        <v>4000000</v>
      </c>
      <c r="F130" s="44">
        <v>0</v>
      </c>
      <c r="G130" s="44">
        <v>117774.74</v>
      </c>
      <c r="H130" s="44">
        <v>0</v>
      </c>
      <c r="I130" s="44">
        <f t="shared" si="30"/>
        <v>3882225.26</v>
      </c>
    </row>
    <row r="131" spans="1:9" s="4" customFormat="1" ht="15.75" x14ac:dyDescent="0.2">
      <c r="A131" s="37" t="s">
        <v>194</v>
      </c>
      <c r="B131" s="38" t="s">
        <v>195</v>
      </c>
      <c r="C131" s="39">
        <f t="shared" ref="C131:H131" si="52">+C132</f>
        <v>3000000</v>
      </c>
      <c r="D131" s="47">
        <f t="shared" si="52"/>
        <v>0</v>
      </c>
      <c r="E131" s="39">
        <f t="shared" si="52"/>
        <v>3000000</v>
      </c>
      <c r="F131" s="39">
        <f t="shared" si="52"/>
        <v>0</v>
      </c>
      <c r="G131" s="39">
        <f t="shared" si="52"/>
        <v>0</v>
      </c>
      <c r="H131" s="39">
        <f t="shared" si="52"/>
        <v>0</v>
      </c>
      <c r="I131" s="39">
        <f t="shared" si="30"/>
        <v>3000000</v>
      </c>
    </row>
    <row r="132" spans="1:9" ht="15.75" x14ac:dyDescent="0.2">
      <c r="A132" s="42" t="s">
        <v>196</v>
      </c>
      <c r="B132" s="43" t="s">
        <v>195</v>
      </c>
      <c r="C132" s="44">
        <v>3000000</v>
      </c>
      <c r="D132" s="45">
        <v>0</v>
      </c>
      <c r="E132" s="44">
        <v>3000000</v>
      </c>
      <c r="F132" s="44">
        <v>0</v>
      </c>
      <c r="G132" s="44">
        <v>0</v>
      </c>
      <c r="H132" s="44">
        <v>0</v>
      </c>
      <c r="I132" s="44">
        <f t="shared" si="30"/>
        <v>3000000</v>
      </c>
    </row>
    <row r="133" spans="1:9" s="4" customFormat="1" ht="15.75" x14ac:dyDescent="0.2">
      <c r="A133" s="37" t="s">
        <v>197</v>
      </c>
      <c r="B133" s="38" t="s">
        <v>198</v>
      </c>
      <c r="C133" s="39">
        <f t="shared" ref="C133:H133" si="53">+C134</f>
        <v>1000000</v>
      </c>
      <c r="D133" s="47">
        <f t="shared" si="53"/>
        <v>0</v>
      </c>
      <c r="E133" s="39">
        <f t="shared" si="53"/>
        <v>1000000</v>
      </c>
      <c r="F133" s="39">
        <f t="shared" si="53"/>
        <v>0</v>
      </c>
      <c r="G133" s="39">
        <f t="shared" si="53"/>
        <v>0</v>
      </c>
      <c r="H133" s="39">
        <f t="shared" si="53"/>
        <v>0</v>
      </c>
      <c r="I133" s="39">
        <f t="shared" si="30"/>
        <v>1000000</v>
      </c>
    </row>
    <row r="134" spans="1:9" ht="15.75" x14ac:dyDescent="0.2">
      <c r="A134" s="42" t="s">
        <v>199</v>
      </c>
      <c r="B134" s="43" t="s">
        <v>198</v>
      </c>
      <c r="C134" s="44">
        <v>1000000</v>
      </c>
      <c r="D134" s="45">
        <v>0</v>
      </c>
      <c r="E134" s="44">
        <v>1000000</v>
      </c>
      <c r="F134" s="44">
        <v>0</v>
      </c>
      <c r="G134" s="44">
        <v>0</v>
      </c>
      <c r="H134" s="44">
        <v>0</v>
      </c>
      <c r="I134" s="44">
        <f t="shared" si="30"/>
        <v>1000000</v>
      </c>
    </row>
    <row r="135" spans="1:9" s="4" customFormat="1" ht="15.75" x14ac:dyDescent="0.2">
      <c r="A135" s="37" t="s">
        <v>200</v>
      </c>
      <c r="B135" s="38" t="s">
        <v>201</v>
      </c>
      <c r="C135" s="39">
        <v>500000</v>
      </c>
      <c r="D135" s="47">
        <f>+D136</f>
        <v>0</v>
      </c>
      <c r="E135" s="39">
        <f>+E136</f>
        <v>500000</v>
      </c>
      <c r="F135" s="39">
        <f>+F136</f>
        <v>0</v>
      </c>
      <c r="G135" s="39">
        <f>+G136</f>
        <v>0</v>
      </c>
      <c r="H135" s="39">
        <f>+H136</f>
        <v>0</v>
      </c>
      <c r="I135" s="39">
        <f t="shared" si="30"/>
        <v>500000</v>
      </c>
    </row>
    <row r="136" spans="1:9" ht="15.75" x14ac:dyDescent="0.2">
      <c r="A136" s="42" t="s">
        <v>202</v>
      </c>
      <c r="B136" s="43" t="s">
        <v>201</v>
      </c>
      <c r="C136" s="44">
        <v>500000</v>
      </c>
      <c r="D136" s="45">
        <v>0</v>
      </c>
      <c r="E136" s="44">
        <v>500000</v>
      </c>
      <c r="F136" s="44">
        <v>0</v>
      </c>
      <c r="G136" s="44">
        <v>0</v>
      </c>
      <c r="H136" s="44">
        <v>0</v>
      </c>
      <c r="I136" s="44">
        <f t="shared" si="30"/>
        <v>500000</v>
      </c>
    </row>
    <row r="137" spans="1:9" s="4" customFormat="1" ht="15.75" x14ac:dyDescent="0.2">
      <c r="A137" s="37" t="s">
        <v>203</v>
      </c>
      <c r="B137" s="38" t="s">
        <v>204</v>
      </c>
      <c r="C137" s="39">
        <f t="shared" ref="C137:H137" si="54">+C138+C139+C140</f>
        <v>2100000</v>
      </c>
      <c r="D137" s="47">
        <f t="shared" si="54"/>
        <v>-450000</v>
      </c>
      <c r="E137" s="39">
        <f t="shared" si="54"/>
        <v>1650000</v>
      </c>
      <c r="F137" s="39">
        <f t="shared" si="54"/>
        <v>0</v>
      </c>
      <c r="G137" s="39">
        <f t="shared" si="54"/>
        <v>0</v>
      </c>
      <c r="H137" s="39">
        <f t="shared" si="54"/>
        <v>0</v>
      </c>
      <c r="I137" s="39">
        <f t="shared" si="30"/>
        <v>1650000</v>
      </c>
    </row>
    <row r="138" spans="1:9" ht="15.75" x14ac:dyDescent="0.2">
      <c r="A138" s="42" t="s">
        <v>205</v>
      </c>
      <c r="B138" s="43" t="s">
        <v>206</v>
      </c>
      <c r="C138" s="44">
        <v>1000000</v>
      </c>
      <c r="D138" s="45">
        <v>0</v>
      </c>
      <c r="E138" s="44">
        <v>1000000</v>
      </c>
      <c r="F138" s="44">
        <v>0</v>
      </c>
      <c r="G138" s="44">
        <v>0</v>
      </c>
      <c r="H138" s="44">
        <v>0</v>
      </c>
      <c r="I138" s="44">
        <f t="shared" si="30"/>
        <v>1000000</v>
      </c>
    </row>
    <row r="139" spans="1:9" s="4" customFormat="1" ht="15.75" x14ac:dyDescent="0.2">
      <c r="A139" s="42" t="s">
        <v>207</v>
      </c>
      <c r="B139" s="43" t="s">
        <v>208</v>
      </c>
      <c r="C139" s="44">
        <v>700000</v>
      </c>
      <c r="D139" s="45">
        <v>-450000</v>
      </c>
      <c r="E139" s="44">
        <v>250000</v>
      </c>
      <c r="F139" s="44">
        <v>0</v>
      </c>
      <c r="G139" s="44">
        <v>0</v>
      </c>
      <c r="H139" s="44">
        <v>0</v>
      </c>
      <c r="I139" s="44">
        <f t="shared" si="30"/>
        <v>250000</v>
      </c>
    </row>
    <row r="140" spans="1:9" ht="15.75" x14ac:dyDescent="0.2">
      <c r="A140" s="42" t="s">
        <v>209</v>
      </c>
      <c r="B140" s="43" t="s">
        <v>210</v>
      </c>
      <c r="C140" s="44">
        <v>400000</v>
      </c>
      <c r="D140" s="45">
        <v>0</v>
      </c>
      <c r="E140" s="44">
        <v>400000</v>
      </c>
      <c r="F140" s="44">
        <v>0</v>
      </c>
      <c r="G140" s="44">
        <v>0</v>
      </c>
      <c r="H140" s="44">
        <v>0</v>
      </c>
      <c r="I140" s="44">
        <f t="shared" ref="I140:I203" si="55">+E140-F140-G140-H140</f>
        <v>400000</v>
      </c>
    </row>
    <row r="141" spans="1:9" s="4" customFormat="1" ht="15.75" x14ac:dyDescent="0.2">
      <c r="A141" s="37" t="s">
        <v>211</v>
      </c>
      <c r="B141" s="38" t="s">
        <v>212</v>
      </c>
      <c r="C141" s="39">
        <f t="shared" ref="C141:H141" si="56">+C142+C143</f>
        <v>2300000</v>
      </c>
      <c r="D141" s="47">
        <f t="shared" si="56"/>
        <v>-200000</v>
      </c>
      <c r="E141" s="39">
        <f t="shared" si="56"/>
        <v>2100000</v>
      </c>
      <c r="F141" s="39">
        <f t="shared" si="56"/>
        <v>0</v>
      </c>
      <c r="G141" s="39">
        <f t="shared" si="56"/>
        <v>0</v>
      </c>
      <c r="H141" s="39">
        <f t="shared" si="56"/>
        <v>0</v>
      </c>
      <c r="I141" s="39">
        <f t="shared" si="55"/>
        <v>2100000</v>
      </c>
    </row>
    <row r="142" spans="1:9" ht="15.75" x14ac:dyDescent="0.2">
      <c r="A142" s="42" t="s">
        <v>213</v>
      </c>
      <c r="B142" s="43" t="s">
        <v>214</v>
      </c>
      <c r="C142" s="44">
        <v>800000</v>
      </c>
      <c r="D142" s="45">
        <v>-200000</v>
      </c>
      <c r="E142" s="44">
        <v>600000</v>
      </c>
      <c r="F142" s="44">
        <v>0</v>
      </c>
      <c r="G142" s="44">
        <v>0</v>
      </c>
      <c r="H142" s="44">
        <v>0</v>
      </c>
      <c r="I142" s="44">
        <f t="shared" si="55"/>
        <v>600000</v>
      </c>
    </row>
    <row r="143" spans="1:9" s="4" customFormat="1" ht="15.75" x14ac:dyDescent="0.2">
      <c r="A143" s="42" t="s">
        <v>215</v>
      </c>
      <c r="B143" s="43" t="s">
        <v>216</v>
      </c>
      <c r="C143" s="44">
        <v>1500000</v>
      </c>
      <c r="D143" s="45">
        <v>0</v>
      </c>
      <c r="E143" s="44">
        <v>1500000</v>
      </c>
      <c r="F143" s="44">
        <v>0</v>
      </c>
      <c r="G143" s="44">
        <v>0</v>
      </c>
      <c r="H143" s="44">
        <v>0</v>
      </c>
      <c r="I143" s="44">
        <f t="shared" si="55"/>
        <v>1500000</v>
      </c>
    </row>
    <row r="144" spans="1:9" ht="15.75" x14ac:dyDescent="0.2">
      <c r="A144" s="37" t="s">
        <v>217</v>
      </c>
      <c r="B144" s="38" t="s">
        <v>218</v>
      </c>
      <c r="C144" s="39">
        <f t="shared" ref="C144:H144" si="57">+C145+C146</f>
        <v>3000000</v>
      </c>
      <c r="D144" s="47">
        <f t="shared" si="57"/>
        <v>-500000</v>
      </c>
      <c r="E144" s="39">
        <f t="shared" si="57"/>
        <v>2500000</v>
      </c>
      <c r="F144" s="39">
        <f t="shared" si="57"/>
        <v>0</v>
      </c>
      <c r="G144" s="39">
        <f t="shared" si="57"/>
        <v>0</v>
      </c>
      <c r="H144" s="39">
        <f t="shared" si="57"/>
        <v>0.01</v>
      </c>
      <c r="I144" s="39">
        <f t="shared" si="55"/>
        <v>2499999.9900000002</v>
      </c>
    </row>
    <row r="145" spans="1:9" s="4" customFormat="1" ht="15.75" x14ac:dyDescent="0.2">
      <c r="A145" s="42" t="s">
        <v>219</v>
      </c>
      <c r="B145" s="43" t="s">
        <v>220</v>
      </c>
      <c r="C145" s="44">
        <v>2000000</v>
      </c>
      <c r="D145" s="45">
        <v>-500000</v>
      </c>
      <c r="E145" s="44">
        <v>1500000</v>
      </c>
      <c r="F145" s="44">
        <v>0</v>
      </c>
      <c r="G145" s="44">
        <v>0</v>
      </c>
      <c r="H145" s="44">
        <v>0</v>
      </c>
      <c r="I145" s="44">
        <f t="shared" si="55"/>
        <v>1500000</v>
      </c>
    </row>
    <row r="146" spans="1:9" ht="15.75" x14ac:dyDescent="0.2">
      <c r="A146" s="42" t="s">
        <v>221</v>
      </c>
      <c r="B146" s="43" t="s">
        <v>222</v>
      </c>
      <c r="C146" s="44">
        <v>1000000</v>
      </c>
      <c r="D146" s="45">
        <v>0</v>
      </c>
      <c r="E146" s="44">
        <v>1000000</v>
      </c>
      <c r="F146" s="44">
        <v>0</v>
      </c>
      <c r="G146" s="44">
        <v>0</v>
      </c>
      <c r="H146" s="44">
        <v>0.01</v>
      </c>
      <c r="I146" s="44">
        <f t="shared" si="55"/>
        <v>999999.99</v>
      </c>
    </row>
    <row r="147" spans="1:9" s="4" customFormat="1" ht="15.75" x14ac:dyDescent="0.2">
      <c r="A147" s="37" t="s">
        <v>223</v>
      </c>
      <c r="B147" s="38" t="s">
        <v>224</v>
      </c>
      <c r="C147" s="39">
        <f t="shared" ref="C147:H147" si="58">+C148+C149</f>
        <v>550000</v>
      </c>
      <c r="D147" s="47">
        <f t="shared" si="58"/>
        <v>0</v>
      </c>
      <c r="E147" s="39">
        <f t="shared" si="58"/>
        <v>550000</v>
      </c>
      <c r="F147" s="39">
        <f t="shared" si="58"/>
        <v>0</v>
      </c>
      <c r="G147" s="39">
        <f t="shared" si="58"/>
        <v>0</v>
      </c>
      <c r="H147" s="39">
        <f t="shared" si="58"/>
        <v>0</v>
      </c>
      <c r="I147" s="39">
        <f t="shared" si="55"/>
        <v>550000</v>
      </c>
    </row>
    <row r="148" spans="1:9" ht="15.75" x14ac:dyDescent="0.2">
      <c r="A148" s="42" t="s">
        <v>225</v>
      </c>
      <c r="B148" s="43" t="s">
        <v>226</v>
      </c>
      <c r="C148" s="44">
        <v>300000</v>
      </c>
      <c r="D148" s="45">
        <v>0</v>
      </c>
      <c r="E148" s="44">
        <v>300000</v>
      </c>
      <c r="F148" s="44">
        <v>0</v>
      </c>
      <c r="G148" s="44">
        <v>0</v>
      </c>
      <c r="H148" s="44">
        <v>0</v>
      </c>
      <c r="I148" s="44">
        <f t="shared" si="55"/>
        <v>300000</v>
      </c>
    </row>
    <row r="149" spans="1:9" s="4" customFormat="1" ht="15.75" x14ac:dyDescent="0.2">
      <c r="A149" s="42" t="s">
        <v>227</v>
      </c>
      <c r="B149" s="43" t="s">
        <v>228</v>
      </c>
      <c r="C149" s="44">
        <v>250000</v>
      </c>
      <c r="D149" s="45">
        <v>0</v>
      </c>
      <c r="E149" s="44">
        <v>250000</v>
      </c>
      <c r="F149" s="44">
        <v>0</v>
      </c>
      <c r="G149" s="44">
        <v>0</v>
      </c>
      <c r="H149" s="44">
        <v>0</v>
      </c>
      <c r="I149" s="44">
        <f t="shared" si="55"/>
        <v>250000</v>
      </c>
    </row>
    <row r="150" spans="1:9" ht="15.75" x14ac:dyDescent="0.2">
      <c r="A150" s="37" t="s">
        <v>229</v>
      </c>
      <c r="B150" s="38" t="s">
        <v>230</v>
      </c>
      <c r="C150" s="39">
        <f t="shared" ref="C150:H150" si="59">+C151+C152+C153+C154+C155</f>
        <v>57900000</v>
      </c>
      <c r="D150" s="47">
        <f t="shared" si="59"/>
        <v>-484200</v>
      </c>
      <c r="E150" s="39">
        <f t="shared" si="59"/>
        <v>57415800</v>
      </c>
      <c r="F150" s="39">
        <f t="shared" si="59"/>
        <v>676300</v>
      </c>
      <c r="G150" s="39">
        <f t="shared" si="59"/>
        <v>678679.22</v>
      </c>
      <c r="H150" s="39">
        <f t="shared" si="59"/>
        <v>693118.65</v>
      </c>
      <c r="I150" s="39">
        <f t="shared" si="55"/>
        <v>55367702.130000003</v>
      </c>
    </row>
    <row r="151" spans="1:9" ht="15.75" x14ac:dyDescent="0.2">
      <c r="A151" s="42" t="s">
        <v>231</v>
      </c>
      <c r="B151" s="43" t="s">
        <v>232</v>
      </c>
      <c r="C151" s="44">
        <v>52000000</v>
      </c>
      <c r="D151" s="45">
        <v>0</v>
      </c>
      <c r="E151" s="44">
        <v>52000000</v>
      </c>
      <c r="F151" s="44">
        <v>676300</v>
      </c>
      <c r="G151" s="44">
        <v>671879.21</v>
      </c>
      <c r="H151" s="44">
        <v>653118.67000000004</v>
      </c>
      <c r="I151" s="44">
        <f t="shared" si="55"/>
        <v>49998702.119999997</v>
      </c>
    </row>
    <row r="152" spans="1:9" ht="15.75" x14ac:dyDescent="0.2">
      <c r="A152" s="42" t="s">
        <v>233</v>
      </c>
      <c r="B152" s="43" t="s">
        <v>234</v>
      </c>
      <c r="C152" s="44">
        <v>3000000</v>
      </c>
      <c r="D152" s="45">
        <v>0</v>
      </c>
      <c r="E152" s="44">
        <v>3000000</v>
      </c>
      <c r="F152" s="44">
        <v>0</v>
      </c>
      <c r="G152" s="44">
        <v>0</v>
      </c>
      <c r="H152" s="44">
        <v>0</v>
      </c>
      <c r="I152" s="44">
        <f t="shared" si="55"/>
        <v>3000000</v>
      </c>
    </row>
    <row r="153" spans="1:9" ht="15.75" x14ac:dyDescent="0.2">
      <c r="A153" s="42" t="s">
        <v>235</v>
      </c>
      <c r="B153" s="43" t="s">
        <v>236</v>
      </c>
      <c r="C153" s="44">
        <v>700000</v>
      </c>
      <c r="D153" s="45">
        <v>0</v>
      </c>
      <c r="E153" s="44">
        <v>700000</v>
      </c>
      <c r="F153" s="44">
        <v>0</v>
      </c>
      <c r="G153" s="44">
        <v>6800.01</v>
      </c>
      <c r="H153" s="44">
        <v>5000</v>
      </c>
      <c r="I153" s="44">
        <f t="shared" si="55"/>
        <v>688199.99</v>
      </c>
    </row>
    <row r="154" spans="1:9" s="4" customFormat="1" ht="15.75" x14ac:dyDescent="0.2">
      <c r="A154" s="42" t="s">
        <v>237</v>
      </c>
      <c r="B154" s="43" t="s">
        <v>238</v>
      </c>
      <c r="C154" s="44">
        <v>1200000</v>
      </c>
      <c r="D154" s="45">
        <v>0</v>
      </c>
      <c r="E154" s="44">
        <v>1200000</v>
      </c>
      <c r="F154" s="44">
        <v>0</v>
      </c>
      <c r="G154" s="44">
        <v>0</v>
      </c>
      <c r="H154" s="44">
        <v>34999.980000000003</v>
      </c>
      <c r="I154" s="44">
        <f t="shared" si="55"/>
        <v>1165000.02</v>
      </c>
    </row>
    <row r="155" spans="1:9" ht="15.75" x14ac:dyDescent="0.2">
      <c r="A155" s="42" t="s">
        <v>239</v>
      </c>
      <c r="B155" s="43" t="s">
        <v>240</v>
      </c>
      <c r="C155" s="44">
        <v>1000000</v>
      </c>
      <c r="D155" s="45">
        <v>-484200</v>
      </c>
      <c r="E155" s="44">
        <v>515800</v>
      </c>
      <c r="F155" s="44">
        <v>0</v>
      </c>
      <c r="G155" s="44">
        <v>0</v>
      </c>
      <c r="H155" s="44">
        <v>0</v>
      </c>
      <c r="I155" s="44">
        <f t="shared" si="55"/>
        <v>515800</v>
      </c>
    </row>
    <row r="156" spans="1:9" ht="15.75" x14ac:dyDescent="0.2">
      <c r="A156" s="37" t="s">
        <v>241</v>
      </c>
      <c r="B156" s="38" t="s">
        <v>242</v>
      </c>
      <c r="C156" s="39">
        <f t="shared" ref="C156:H156" si="60">+C157+C158+C159+C160</f>
        <v>4125000</v>
      </c>
      <c r="D156" s="47">
        <f t="shared" si="60"/>
        <v>-1500000</v>
      </c>
      <c r="E156" s="39">
        <f t="shared" si="60"/>
        <v>2625000</v>
      </c>
      <c r="F156" s="39">
        <f t="shared" si="60"/>
        <v>0</v>
      </c>
      <c r="G156" s="39">
        <f t="shared" si="60"/>
        <v>0</v>
      </c>
      <c r="H156" s="39">
        <f t="shared" si="60"/>
        <v>0</v>
      </c>
      <c r="I156" s="39">
        <f t="shared" si="55"/>
        <v>2625000</v>
      </c>
    </row>
    <row r="157" spans="1:9" ht="15.75" x14ac:dyDescent="0.2">
      <c r="A157" s="42" t="s">
        <v>243</v>
      </c>
      <c r="B157" s="43" t="s">
        <v>244</v>
      </c>
      <c r="C157" s="44">
        <v>75000</v>
      </c>
      <c r="D157" s="45">
        <v>0</v>
      </c>
      <c r="E157" s="44">
        <v>75000</v>
      </c>
      <c r="F157" s="44">
        <v>0</v>
      </c>
      <c r="G157" s="44">
        <v>0</v>
      </c>
      <c r="H157" s="44">
        <v>0</v>
      </c>
      <c r="I157" s="44">
        <f t="shared" si="55"/>
        <v>75000</v>
      </c>
    </row>
    <row r="158" spans="1:9" s="4" customFormat="1" ht="15.75" x14ac:dyDescent="0.2">
      <c r="A158" s="42" t="s">
        <v>245</v>
      </c>
      <c r="B158" s="43" t="s">
        <v>246</v>
      </c>
      <c r="C158" s="44">
        <v>50000</v>
      </c>
      <c r="D158" s="45">
        <v>0</v>
      </c>
      <c r="E158" s="44">
        <v>50000</v>
      </c>
      <c r="F158" s="44">
        <v>0</v>
      </c>
      <c r="G158" s="44">
        <v>0</v>
      </c>
      <c r="H158" s="44">
        <v>0</v>
      </c>
      <c r="I158" s="44">
        <f t="shared" si="55"/>
        <v>50000</v>
      </c>
    </row>
    <row r="159" spans="1:9" ht="15.75" x14ac:dyDescent="0.2">
      <c r="A159" s="42" t="s">
        <v>247</v>
      </c>
      <c r="B159" s="43" t="s">
        <v>248</v>
      </c>
      <c r="C159" s="44">
        <v>3500000</v>
      </c>
      <c r="D159" s="45">
        <v>-1500000</v>
      </c>
      <c r="E159" s="44">
        <v>2000000</v>
      </c>
      <c r="F159" s="44">
        <v>0</v>
      </c>
      <c r="G159" s="44">
        <v>0</v>
      </c>
      <c r="H159" s="44">
        <v>0</v>
      </c>
      <c r="I159" s="44">
        <f t="shared" si="55"/>
        <v>2000000</v>
      </c>
    </row>
    <row r="160" spans="1:9" ht="15.75" x14ac:dyDescent="0.2">
      <c r="A160" s="42" t="s">
        <v>249</v>
      </c>
      <c r="B160" s="43" t="s">
        <v>250</v>
      </c>
      <c r="C160" s="44">
        <v>500000</v>
      </c>
      <c r="D160" s="45">
        <v>0</v>
      </c>
      <c r="E160" s="44">
        <v>500000</v>
      </c>
      <c r="F160" s="44">
        <v>0</v>
      </c>
      <c r="G160" s="44">
        <v>0</v>
      </c>
      <c r="H160" s="44">
        <v>0</v>
      </c>
      <c r="I160" s="44">
        <f t="shared" si="55"/>
        <v>500000</v>
      </c>
    </row>
    <row r="161" spans="1:9" s="4" customFormat="1" ht="15.75" x14ac:dyDescent="0.2">
      <c r="A161" s="37" t="s">
        <v>251</v>
      </c>
      <c r="B161" s="38" t="s">
        <v>252</v>
      </c>
      <c r="C161" s="39">
        <f t="shared" ref="C161:H161" si="61">+C162+C163</f>
        <v>2800000</v>
      </c>
      <c r="D161" s="47">
        <f t="shared" si="61"/>
        <v>0</v>
      </c>
      <c r="E161" s="39">
        <f t="shared" si="61"/>
        <v>2800000</v>
      </c>
      <c r="F161" s="58">
        <f t="shared" si="61"/>
        <v>0</v>
      </c>
      <c r="G161" s="58">
        <f t="shared" si="61"/>
        <v>0</v>
      </c>
      <c r="H161" s="58">
        <f t="shared" si="61"/>
        <v>960260.4</v>
      </c>
      <c r="I161" s="58">
        <f t="shared" si="55"/>
        <v>1839739.6</v>
      </c>
    </row>
    <row r="162" spans="1:9" ht="15.75" x14ac:dyDescent="0.2">
      <c r="A162" s="42" t="s">
        <v>253</v>
      </c>
      <c r="B162" s="43" t="s">
        <v>252</v>
      </c>
      <c r="C162" s="44">
        <v>2000000</v>
      </c>
      <c r="D162" s="45">
        <v>0</v>
      </c>
      <c r="E162" s="44">
        <v>2000000</v>
      </c>
      <c r="F162" s="59">
        <v>0</v>
      </c>
      <c r="G162" s="59">
        <v>0</v>
      </c>
      <c r="H162" s="59">
        <v>960260.4</v>
      </c>
      <c r="I162" s="59">
        <f t="shared" si="55"/>
        <v>1039739.6</v>
      </c>
    </row>
    <row r="163" spans="1:9" ht="15.75" x14ac:dyDescent="0.2">
      <c r="A163" s="42" t="s">
        <v>406</v>
      </c>
      <c r="B163" s="43" t="s">
        <v>418</v>
      </c>
      <c r="C163" s="44">
        <v>800000</v>
      </c>
      <c r="D163" s="45">
        <v>0</v>
      </c>
      <c r="E163" s="44">
        <v>800000</v>
      </c>
      <c r="F163" s="59">
        <v>0</v>
      </c>
      <c r="G163" s="59">
        <v>0</v>
      </c>
      <c r="H163" s="59">
        <v>0</v>
      </c>
      <c r="I163" s="59">
        <f t="shared" si="55"/>
        <v>800000</v>
      </c>
    </row>
    <row r="164" spans="1:9" s="4" customFormat="1" ht="15.75" x14ac:dyDescent="0.2">
      <c r="A164" s="37" t="s">
        <v>254</v>
      </c>
      <c r="B164" s="38" t="s">
        <v>255</v>
      </c>
      <c r="C164" s="39">
        <f t="shared" ref="C164:H164" si="62">+C165+C166</f>
        <v>4600000</v>
      </c>
      <c r="D164" s="47">
        <f t="shared" si="62"/>
        <v>152877</v>
      </c>
      <c r="E164" s="39">
        <f t="shared" si="62"/>
        <v>4752877</v>
      </c>
      <c r="F164" s="39">
        <f t="shared" si="62"/>
        <v>0</v>
      </c>
      <c r="G164" s="39">
        <f t="shared" si="62"/>
        <v>0</v>
      </c>
      <c r="H164" s="39">
        <f t="shared" si="62"/>
        <v>0</v>
      </c>
      <c r="I164" s="39">
        <f t="shared" si="55"/>
        <v>4752877</v>
      </c>
    </row>
    <row r="165" spans="1:9" ht="15.75" x14ac:dyDescent="0.2">
      <c r="A165" s="42" t="s">
        <v>256</v>
      </c>
      <c r="B165" s="43" t="s">
        <v>257</v>
      </c>
      <c r="C165" s="44">
        <v>4100000</v>
      </c>
      <c r="D165" s="45">
        <v>0</v>
      </c>
      <c r="E165" s="44">
        <v>4100000</v>
      </c>
      <c r="F165" s="44">
        <v>0</v>
      </c>
      <c r="G165" s="44">
        <v>0</v>
      </c>
      <c r="H165" s="44">
        <v>0</v>
      </c>
      <c r="I165" s="44">
        <f t="shared" si="55"/>
        <v>4100000</v>
      </c>
    </row>
    <row r="166" spans="1:9" ht="15.75" x14ac:dyDescent="0.2">
      <c r="A166" s="42" t="s">
        <v>258</v>
      </c>
      <c r="B166" s="43" t="s">
        <v>259</v>
      </c>
      <c r="C166" s="44">
        <v>500000</v>
      </c>
      <c r="D166" s="45">
        <v>152877</v>
      </c>
      <c r="E166" s="44">
        <v>652877</v>
      </c>
      <c r="F166" s="44">
        <v>0</v>
      </c>
      <c r="G166" s="44">
        <v>0</v>
      </c>
      <c r="H166" s="44">
        <v>0</v>
      </c>
      <c r="I166" s="44">
        <f t="shared" si="55"/>
        <v>652877</v>
      </c>
    </row>
    <row r="167" spans="1:9" ht="15.75" x14ac:dyDescent="0.2">
      <c r="A167" s="37" t="s">
        <v>260</v>
      </c>
      <c r="B167" s="38" t="s">
        <v>261</v>
      </c>
      <c r="C167" s="39">
        <f t="shared" ref="C167:H167" si="63">+C168</f>
        <v>150000</v>
      </c>
      <c r="D167" s="47">
        <f t="shared" si="63"/>
        <v>0</v>
      </c>
      <c r="E167" s="39">
        <f t="shared" si="63"/>
        <v>150000</v>
      </c>
      <c r="F167" s="39">
        <f t="shared" si="63"/>
        <v>0</v>
      </c>
      <c r="G167" s="39">
        <f t="shared" si="63"/>
        <v>0</v>
      </c>
      <c r="H167" s="39">
        <f t="shared" si="63"/>
        <v>0</v>
      </c>
      <c r="I167" s="39">
        <f t="shared" si="55"/>
        <v>150000</v>
      </c>
    </row>
    <row r="168" spans="1:9" ht="15.75" x14ac:dyDescent="0.2">
      <c r="A168" s="42" t="s">
        <v>262</v>
      </c>
      <c r="B168" s="43" t="s">
        <v>261</v>
      </c>
      <c r="C168" s="44">
        <v>150000</v>
      </c>
      <c r="D168" s="45">
        <v>0</v>
      </c>
      <c r="E168" s="44">
        <v>150000</v>
      </c>
      <c r="F168" s="44">
        <v>0</v>
      </c>
      <c r="G168" s="44">
        <v>0</v>
      </c>
      <c r="H168" s="44">
        <v>0</v>
      </c>
      <c r="I168" s="44">
        <f t="shared" si="55"/>
        <v>150000</v>
      </c>
    </row>
    <row r="169" spans="1:9" ht="15.75" x14ac:dyDescent="0.2">
      <c r="A169" s="37" t="s">
        <v>263</v>
      </c>
      <c r="B169" s="38" t="s">
        <v>264</v>
      </c>
      <c r="C169" s="39">
        <f t="shared" ref="C169:H169" si="64">+C170</f>
        <v>400000</v>
      </c>
      <c r="D169" s="47">
        <f t="shared" si="64"/>
        <v>0</v>
      </c>
      <c r="E169" s="39">
        <f t="shared" si="64"/>
        <v>400000</v>
      </c>
      <c r="F169" s="39">
        <f t="shared" si="64"/>
        <v>0</v>
      </c>
      <c r="G169" s="39">
        <f t="shared" si="64"/>
        <v>0</v>
      </c>
      <c r="H169" s="39">
        <f t="shared" si="64"/>
        <v>0</v>
      </c>
      <c r="I169" s="39">
        <f t="shared" si="55"/>
        <v>400000</v>
      </c>
    </row>
    <row r="170" spans="1:9" s="4" customFormat="1" ht="15.75" x14ac:dyDescent="0.2">
      <c r="A170" s="42" t="s">
        <v>265</v>
      </c>
      <c r="B170" s="43" t="s">
        <v>264</v>
      </c>
      <c r="C170" s="44">
        <v>400000</v>
      </c>
      <c r="D170" s="45">
        <v>0</v>
      </c>
      <c r="E170" s="44">
        <v>400000</v>
      </c>
      <c r="F170" s="44">
        <v>0</v>
      </c>
      <c r="G170" s="44">
        <v>0</v>
      </c>
      <c r="H170" s="44">
        <v>0</v>
      </c>
      <c r="I170" s="44">
        <f t="shared" si="55"/>
        <v>400000</v>
      </c>
    </row>
    <row r="171" spans="1:9" ht="15.75" x14ac:dyDescent="0.2">
      <c r="A171" s="37" t="s">
        <v>266</v>
      </c>
      <c r="B171" s="38" t="s">
        <v>267</v>
      </c>
      <c r="C171" s="39">
        <f t="shared" ref="C171:H171" si="65">+C172</f>
        <v>3800000</v>
      </c>
      <c r="D171" s="47">
        <f t="shared" si="65"/>
        <v>-1000000</v>
      </c>
      <c r="E171" s="39">
        <f t="shared" si="65"/>
        <v>2800000</v>
      </c>
      <c r="F171" s="39">
        <f t="shared" si="65"/>
        <v>0</v>
      </c>
      <c r="G171" s="39">
        <f t="shared" si="65"/>
        <v>0</v>
      </c>
      <c r="H171" s="39">
        <f t="shared" si="65"/>
        <v>258102.58</v>
      </c>
      <c r="I171" s="39">
        <f t="shared" si="55"/>
        <v>2541897.42</v>
      </c>
    </row>
    <row r="172" spans="1:9" ht="15.75" x14ac:dyDescent="0.2">
      <c r="A172" s="42" t="s">
        <v>268</v>
      </c>
      <c r="B172" s="43" t="s">
        <v>267</v>
      </c>
      <c r="C172" s="44">
        <v>3800000</v>
      </c>
      <c r="D172" s="45">
        <v>-1000000</v>
      </c>
      <c r="E172" s="44">
        <v>2800000</v>
      </c>
      <c r="F172" s="44">
        <v>0</v>
      </c>
      <c r="G172" s="44">
        <v>0</v>
      </c>
      <c r="H172" s="44">
        <v>258102.58</v>
      </c>
      <c r="I172" s="44">
        <f t="shared" si="55"/>
        <v>2541897.42</v>
      </c>
    </row>
    <row r="173" spans="1:9" ht="15.75" x14ac:dyDescent="0.2">
      <c r="A173" s="37" t="s">
        <v>269</v>
      </c>
      <c r="B173" s="38" t="s">
        <v>270</v>
      </c>
      <c r="C173" s="39">
        <f t="shared" ref="C173:H173" si="66">+C174</f>
        <v>8000000</v>
      </c>
      <c r="D173" s="47">
        <f t="shared" si="66"/>
        <v>0</v>
      </c>
      <c r="E173" s="39">
        <f t="shared" si="66"/>
        <v>8000000</v>
      </c>
      <c r="F173" s="39">
        <f t="shared" si="66"/>
        <v>0</v>
      </c>
      <c r="G173" s="39">
        <f t="shared" si="66"/>
        <v>0</v>
      </c>
      <c r="H173" s="39">
        <f t="shared" si="66"/>
        <v>0</v>
      </c>
      <c r="I173" s="39">
        <f t="shared" si="55"/>
        <v>8000000</v>
      </c>
    </row>
    <row r="174" spans="1:9" ht="15.75" x14ac:dyDescent="0.2">
      <c r="A174" s="42" t="s">
        <v>271</v>
      </c>
      <c r="B174" s="43" t="s">
        <v>270</v>
      </c>
      <c r="C174" s="44">
        <v>8000000</v>
      </c>
      <c r="D174" s="45">
        <v>0</v>
      </c>
      <c r="E174" s="44">
        <v>8000000</v>
      </c>
      <c r="F174" s="44">
        <v>0</v>
      </c>
      <c r="G174" s="44">
        <v>0</v>
      </c>
      <c r="H174" s="44">
        <v>0</v>
      </c>
      <c r="I174" s="44">
        <f t="shared" si="55"/>
        <v>8000000</v>
      </c>
    </row>
    <row r="175" spans="1:9" ht="15.75" x14ac:dyDescent="0.2">
      <c r="A175" s="37" t="s">
        <v>272</v>
      </c>
      <c r="B175" s="38" t="s">
        <v>273</v>
      </c>
      <c r="C175" s="39">
        <f t="shared" ref="C175:H175" si="67">+C176+C177</f>
        <v>7000000</v>
      </c>
      <c r="D175" s="47">
        <f t="shared" si="67"/>
        <v>-500000</v>
      </c>
      <c r="E175" s="39">
        <f t="shared" si="67"/>
        <v>6500000</v>
      </c>
      <c r="F175" s="39">
        <f t="shared" si="67"/>
        <v>0</v>
      </c>
      <c r="G175" s="39">
        <f t="shared" si="67"/>
        <v>107575</v>
      </c>
      <c r="H175" s="39">
        <f t="shared" si="67"/>
        <v>0</v>
      </c>
      <c r="I175" s="39">
        <f t="shared" si="55"/>
        <v>6392425</v>
      </c>
    </row>
    <row r="176" spans="1:9" s="4" customFormat="1" ht="15.75" x14ac:dyDescent="0.2">
      <c r="A176" s="42" t="s">
        <v>274</v>
      </c>
      <c r="B176" s="43" t="s">
        <v>275</v>
      </c>
      <c r="C176" s="44">
        <v>5000000</v>
      </c>
      <c r="D176" s="45">
        <v>-500000</v>
      </c>
      <c r="E176" s="44">
        <v>4500000</v>
      </c>
      <c r="F176" s="44">
        <v>0</v>
      </c>
      <c r="G176" s="44">
        <v>107575</v>
      </c>
      <c r="H176" s="44">
        <v>0</v>
      </c>
      <c r="I176" s="44">
        <f t="shared" si="55"/>
        <v>4392425</v>
      </c>
    </row>
    <row r="177" spans="1:9" ht="15.75" x14ac:dyDescent="0.2">
      <c r="A177" s="42" t="s">
        <v>276</v>
      </c>
      <c r="B177" s="43" t="s">
        <v>277</v>
      </c>
      <c r="C177" s="44">
        <v>2000000</v>
      </c>
      <c r="D177" s="45">
        <v>0</v>
      </c>
      <c r="E177" s="44">
        <v>2000000</v>
      </c>
      <c r="F177" s="44">
        <v>0</v>
      </c>
      <c r="G177" s="44">
        <v>0</v>
      </c>
      <c r="H177" s="44">
        <v>0</v>
      </c>
      <c r="I177" s="44">
        <f t="shared" si="55"/>
        <v>2000000</v>
      </c>
    </row>
    <row r="178" spans="1:9" ht="15.75" x14ac:dyDescent="0.2">
      <c r="A178" s="37" t="s">
        <v>278</v>
      </c>
      <c r="B178" s="38" t="s">
        <v>279</v>
      </c>
      <c r="C178" s="39">
        <f t="shared" ref="C178:H178" si="68">+C179+C180+C181+C182</f>
        <v>24400000</v>
      </c>
      <c r="D178" s="47">
        <f t="shared" si="68"/>
        <v>-9760000</v>
      </c>
      <c r="E178" s="39">
        <f t="shared" si="68"/>
        <v>14640000</v>
      </c>
      <c r="F178" s="39">
        <f t="shared" si="68"/>
        <v>0</v>
      </c>
      <c r="G178" s="39">
        <f t="shared" si="68"/>
        <v>0</v>
      </c>
      <c r="H178" s="39">
        <f t="shared" si="68"/>
        <v>0</v>
      </c>
      <c r="I178" s="39">
        <f t="shared" si="55"/>
        <v>14640000</v>
      </c>
    </row>
    <row r="179" spans="1:9" s="4" customFormat="1" ht="15.75" x14ac:dyDescent="0.2">
      <c r="A179" s="42" t="s">
        <v>280</v>
      </c>
      <c r="B179" s="43" t="s">
        <v>281</v>
      </c>
      <c r="C179" s="44">
        <v>13900000</v>
      </c>
      <c r="D179" s="45">
        <v>-9760000</v>
      </c>
      <c r="E179" s="44">
        <v>4140000</v>
      </c>
      <c r="F179" s="44">
        <v>0</v>
      </c>
      <c r="G179" s="44">
        <v>0</v>
      </c>
      <c r="H179" s="44">
        <v>0</v>
      </c>
      <c r="I179" s="44">
        <f t="shared" si="55"/>
        <v>4140000</v>
      </c>
    </row>
    <row r="180" spans="1:9" ht="15.75" x14ac:dyDescent="0.2">
      <c r="A180" s="42" t="s">
        <v>282</v>
      </c>
      <c r="B180" s="43" t="s">
        <v>419</v>
      </c>
      <c r="C180" s="44">
        <v>4000000</v>
      </c>
      <c r="D180" s="45">
        <v>0</v>
      </c>
      <c r="E180" s="44">
        <v>4000000</v>
      </c>
      <c r="F180" s="44">
        <v>0</v>
      </c>
      <c r="G180" s="44">
        <v>0</v>
      </c>
      <c r="H180" s="44">
        <v>0</v>
      </c>
      <c r="I180" s="44">
        <f t="shared" si="55"/>
        <v>4000000</v>
      </c>
    </row>
    <row r="181" spans="1:9" ht="15.75" x14ac:dyDescent="0.2">
      <c r="A181" s="42" t="s">
        <v>283</v>
      </c>
      <c r="B181" s="43" t="s">
        <v>284</v>
      </c>
      <c r="C181" s="44">
        <v>1000000</v>
      </c>
      <c r="D181" s="45">
        <v>0</v>
      </c>
      <c r="E181" s="44">
        <v>1000000</v>
      </c>
      <c r="F181" s="44">
        <v>0</v>
      </c>
      <c r="G181" s="44">
        <v>0</v>
      </c>
      <c r="H181" s="44">
        <v>0</v>
      </c>
      <c r="I181" s="44">
        <f t="shared" si="55"/>
        <v>1000000</v>
      </c>
    </row>
    <row r="182" spans="1:9" s="4" customFormat="1" ht="15.75" x14ac:dyDescent="0.2">
      <c r="A182" s="42" t="s">
        <v>285</v>
      </c>
      <c r="B182" s="43" t="s">
        <v>286</v>
      </c>
      <c r="C182" s="44">
        <v>5500000</v>
      </c>
      <c r="D182" s="45">
        <v>0</v>
      </c>
      <c r="E182" s="44">
        <v>5500000</v>
      </c>
      <c r="F182" s="44">
        <v>0</v>
      </c>
      <c r="G182" s="44">
        <v>0</v>
      </c>
      <c r="H182" s="44">
        <v>0</v>
      </c>
      <c r="I182" s="44">
        <f t="shared" si="55"/>
        <v>5500000</v>
      </c>
    </row>
    <row r="183" spans="1:9" ht="15.75" x14ac:dyDescent="0.2">
      <c r="A183" s="37" t="s">
        <v>287</v>
      </c>
      <c r="B183" s="38" t="s">
        <v>288</v>
      </c>
      <c r="C183" s="39">
        <f t="shared" ref="C183:H183" si="69">+C184</f>
        <v>21800000</v>
      </c>
      <c r="D183" s="47">
        <f t="shared" si="69"/>
        <v>-1800000</v>
      </c>
      <c r="E183" s="39">
        <f t="shared" si="69"/>
        <v>20000000</v>
      </c>
      <c r="F183" s="39">
        <f t="shared" si="69"/>
        <v>0</v>
      </c>
      <c r="G183" s="39">
        <f t="shared" si="69"/>
        <v>586864.01</v>
      </c>
      <c r="H183" s="39">
        <f t="shared" si="69"/>
        <v>2312972.14</v>
      </c>
      <c r="I183" s="39">
        <f t="shared" si="55"/>
        <v>17100163.849999998</v>
      </c>
    </row>
    <row r="184" spans="1:9" s="4" customFormat="1" ht="15.75" x14ac:dyDescent="0.2">
      <c r="A184" s="42" t="s">
        <v>289</v>
      </c>
      <c r="B184" s="43" t="s">
        <v>290</v>
      </c>
      <c r="C184" s="44">
        <v>21800000</v>
      </c>
      <c r="D184" s="45">
        <v>-1800000</v>
      </c>
      <c r="E184" s="44">
        <v>20000000</v>
      </c>
      <c r="F184" s="44">
        <v>0</v>
      </c>
      <c r="G184" s="44">
        <v>586864.01</v>
      </c>
      <c r="H184" s="44">
        <v>2312972.14</v>
      </c>
      <c r="I184" s="44">
        <f t="shared" si="55"/>
        <v>17100163.849999998</v>
      </c>
    </row>
    <row r="185" spans="1:9" ht="15.75" x14ac:dyDescent="0.2">
      <c r="A185" s="37" t="s">
        <v>291</v>
      </c>
      <c r="B185" s="38" t="s">
        <v>292</v>
      </c>
      <c r="C185" s="39">
        <f t="shared" ref="C185:H185" si="70">+C186</f>
        <v>5000000</v>
      </c>
      <c r="D185" s="47">
        <f t="shared" si="70"/>
        <v>0</v>
      </c>
      <c r="E185" s="39">
        <f t="shared" si="70"/>
        <v>5000000</v>
      </c>
      <c r="F185" s="39">
        <f t="shared" si="70"/>
        <v>38000</v>
      </c>
      <c r="G185" s="39">
        <f t="shared" si="70"/>
        <v>35050</v>
      </c>
      <c r="H185" s="39">
        <f t="shared" si="70"/>
        <v>68875</v>
      </c>
      <c r="I185" s="39">
        <f t="shared" si="55"/>
        <v>4858075</v>
      </c>
    </row>
    <row r="186" spans="1:9" s="4" customFormat="1" ht="15.75" x14ac:dyDescent="0.2">
      <c r="A186" s="42" t="s">
        <v>293</v>
      </c>
      <c r="B186" s="43" t="s">
        <v>294</v>
      </c>
      <c r="C186" s="44">
        <v>5000000</v>
      </c>
      <c r="D186" s="45">
        <v>0</v>
      </c>
      <c r="E186" s="44">
        <v>5000000</v>
      </c>
      <c r="F186" s="44">
        <v>38000</v>
      </c>
      <c r="G186" s="44">
        <v>35050</v>
      </c>
      <c r="H186" s="44">
        <v>68875</v>
      </c>
      <c r="I186" s="44">
        <f t="shared" si="55"/>
        <v>4858075</v>
      </c>
    </row>
    <row r="187" spans="1:9" ht="15.75" x14ac:dyDescent="0.2">
      <c r="A187" s="37" t="s">
        <v>407</v>
      </c>
      <c r="B187" s="38" t="s">
        <v>420</v>
      </c>
      <c r="C187" s="39">
        <f t="shared" ref="C187:H187" si="71">+C188</f>
        <v>150000</v>
      </c>
      <c r="D187" s="47">
        <f t="shared" si="71"/>
        <v>1650000</v>
      </c>
      <c r="E187" s="39">
        <f t="shared" si="71"/>
        <v>1800000</v>
      </c>
      <c r="F187" s="39">
        <f t="shared" si="71"/>
        <v>0</v>
      </c>
      <c r="G187" s="39">
        <f t="shared" si="71"/>
        <v>0</v>
      </c>
      <c r="H187" s="39">
        <f t="shared" si="71"/>
        <v>0</v>
      </c>
      <c r="I187" s="39">
        <f t="shared" si="55"/>
        <v>1800000</v>
      </c>
    </row>
    <row r="188" spans="1:9" s="4" customFormat="1" ht="15.75" x14ac:dyDescent="0.2">
      <c r="A188" s="42" t="s">
        <v>408</v>
      </c>
      <c r="B188" s="43" t="s">
        <v>421</v>
      </c>
      <c r="C188" s="44">
        <v>150000</v>
      </c>
      <c r="D188" s="45">
        <v>1650000</v>
      </c>
      <c r="E188" s="44">
        <v>1800000</v>
      </c>
      <c r="F188" s="44">
        <v>0</v>
      </c>
      <c r="G188" s="44">
        <v>0</v>
      </c>
      <c r="H188" s="44">
        <v>0</v>
      </c>
      <c r="I188" s="44">
        <f t="shared" si="55"/>
        <v>1800000</v>
      </c>
    </row>
    <row r="189" spans="1:9" ht="15.75" x14ac:dyDescent="0.2">
      <c r="A189" s="37" t="s">
        <v>295</v>
      </c>
      <c r="B189" s="38" t="s">
        <v>296</v>
      </c>
      <c r="C189" s="39">
        <f t="shared" ref="C189:H189" si="72">+C190</f>
        <v>9000000</v>
      </c>
      <c r="D189" s="47">
        <f t="shared" si="72"/>
        <v>-1000000</v>
      </c>
      <c r="E189" s="39">
        <f t="shared" si="72"/>
        <v>8000000</v>
      </c>
      <c r="F189" s="39">
        <f t="shared" si="72"/>
        <v>0</v>
      </c>
      <c r="G189" s="39">
        <f t="shared" si="72"/>
        <v>0</v>
      </c>
      <c r="H189" s="39">
        <f t="shared" si="72"/>
        <v>0</v>
      </c>
      <c r="I189" s="39">
        <f t="shared" si="55"/>
        <v>8000000</v>
      </c>
    </row>
    <row r="190" spans="1:9" s="4" customFormat="1" ht="15.75" x14ac:dyDescent="0.2">
      <c r="A190" s="42" t="s">
        <v>297</v>
      </c>
      <c r="B190" s="43" t="s">
        <v>296</v>
      </c>
      <c r="C190" s="44">
        <v>9000000</v>
      </c>
      <c r="D190" s="45">
        <v>-1000000</v>
      </c>
      <c r="E190" s="44">
        <v>8000000</v>
      </c>
      <c r="F190" s="44">
        <v>0</v>
      </c>
      <c r="G190" s="44">
        <v>0</v>
      </c>
      <c r="H190" s="44">
        <v>0</v>
      </c>
      <c r="I190" s="44">
        <f t="shared" si="55"/>
        <v>8000000</v>
      </c>
    </row>
    <row r="191" spans="1:9" ht="15.75" x14ac:dyDescent="0.2">
      <c r="A191" s="37" t="s">
        <v>298</v>
      </c>
      <c r="B191" s="38" t="s">
        <v>299</v>
      </c>
      <c r="C191" s="39">
        <f t="shared" ref="C191:H191" si="73">+C192</f>
        <v>1658000</v>
      </c>
      <c r="D191" s="47">
        <f t="shared" si="73"/>
        <v>-658000</v>
      </c>
      <c r="E191" s="39">
        <f t="shared" si="73"/>
        <v>1000000</v>
      </c>
      <c r="F191" s="39">
        <f t="shared" si="73"/>
        <v>0</v>
      </c>
      <c r="G191" s="39">
        <f t="shared" si="73"/>
        <v>0</v>
      </c>
      <c r="H191" s="39">
        <f t="shared" si="73"/>
        <v>0</v>
      </c>
      <c r="I191" s="39">
        <f t="shared" si="55"/>
        <v>1000000</v>
      </c>
    </row>
    <row r="192" spans="1:9" ht="15.75" x14ac:dyDescent="0.2">
      <c r="A192" s="42" t="s">
        <v>300</v>
      </c>
      <c r="B192" s="43" t="s">
        <v>299</v>
      </c>
      <c r="C192" s="44">
        <v>1658000</v>
      </c>
      <c r="D192" s="45">
        <v>-658000</v>
      </c>
      <c r="E192" s="44">
        <v>1000000</v>
      </c>
      <c r="F192" s="44">
        <v>0</v>
      </c>
      <c r="G192" s="44">
        <v>0</v>
      </c>
      <c r="H192" s="44">
        <v>0</v>
      </c>
      <c r="I192" s="44">
        <f t="shared" si="55"/>
        <v>1000000</v>
      </c>
    </row>
    <row r="193" spans="1:9" s="4" customFormat="1" ht="15.75" x14ac:dyDescent="0.2">
      <c r="A193" s="37" t="s">
        <v>301</v>
      </c>
      <c r="B193" s="38" t="s">
        <v>302</v>
      </c>
      <c r="C193" s="39">
        <f t="shared" ref="C193:H193" si="74">+C194</f>
        <v>7000000</v>
      </c>
      <c r="D193" s="47">
        <f t="shared" si="74"/>
        <v>1100000</v>
      </c>
      <c r="E193" s="39">
        <f t="shared" si="74"/>
        <v>8100000</v>
      </c>
      <c r="F193" s="39">
        <f t="shared" si="74"/>
        <v>0</v>
      </c>
      <c r="G193" s="39">
        <f t="shared" si="74"/>
        <v>0</v>
      </c>
      <c r="H193" s="39">
        <f t="shared" si="74"/>
        <v>0</v>
      </c>
      <c r="I193" s="39">
        <f t="shared" si="55"/>
        <v>8100000</v>
      </c>
    </row>
    <row r="194" spans="1:9" ht="15.75" x14ac:dyDescent="0.2">
      <c r="A194" s="42" t="s">
        <v>303</v>
      </c>
      <c r="B194" s="43" t="s">
        <v>302</v>
      </c>
      <c r="C194" s="44">
        <v>7000000</v>
      </c>
      <c r="D194" s="45">
        <v>1100000</v>
      </c>
      <c r="E194" s="44">
        <v>8100000</v>
      </c>
      <c r="F194" s="44">
        <v>0</v>
      </c>
      <c r="G194" s="44">
        <v>0</v>
      </c>
      <c r="H194" s="44">
        <v>0</v>
      </c>
      <c r="I194" s="44">
        <f t="shared" si="55"/>
        <v>8100000</v>
      </c>
    </row>
    <row r="195" spans="1:9" ht="15.75" x14ac:dyDescent="0.2">
      <c r="A195" s="37" t="s">
        <v>304</v>
      </c>
      <c r="B195" s="38" t="s">
        <v>305</v>
      </c>
      <c r="C195" s="39">
        <f t="shared" ref="C195:H195" si="75">+C196</f>
        <v>6500000</v>
      </c>
      <c r="D195" s="47">
        <f t="shared" si="75"/>
        <v>-500000</v>
      </c>
      <c r="E195" s="39">
        <f t="shared" si="75"/>
        <v>6000000</v>
      </c>
      <c r="F195" s="39">
        <f t="shared" si="75"/>
        <v>0</v>
      </c>
      <c r="G195" s="39">
        <f t="shared" si="75"/>
        <v>0</v>
      </c>
      <c r="H195" s="39">
        <f t="shared" si="75"/>
        <v>99499.99</v>
      </c>
      <c r="I195" s="39">
        <f t="shared" si="55"/>
        <v>5900500.0099999998</v>
      </c>
    </row>
    <row r="196" spans="1:9" ht="15.75" x14ac:dyDescent="0.2">
      <c r="A196" s="42" t="s">
        <v>306</v>
      </c>
      <c r="B196" s="43" t="s">
        <v>305</v>
      </c>
      <c r="C196" s="44">
        <v>6500000</v>
      </c>
      <c r="D196" s="45">
        <v>-500000</v>
      </c>
      <c r="E196" s="44">
        <v>6000000</v>
      </c>
      <c r="F196" s="44">
        <v>0</v>
      </c>
      <c r="G196" s="44">
        <v>0</v>
      </c>
      <c r="H196" s="44">
        <v>99499.99</v>
      </c>
      <c r="I196" s="44">
        <f t="shared" si="55"/>
        <v>5900500.0099999998</v>
      </c>
    </row>
    <row r="197" spans="1:9" ht="15.75" x14ac:dyDescent="0.2">
      <c r="A197" s="37" t="s">
        <v>307</v>
      </c>
      <c r="B197" s="38" t="s">
        <v>308</v>
      </c>
      <c r="C197" s="39">
        <f t="shared" ref="C197:H197" si="76">+C198</f>
        <v>1000000</v>
      </c>
      <c r="D197" s="47">
        <f t="shared" si="76"/>
        <v>0</v>
      </c>
      <c r="E197" s="39">
        <f t="shared" si="76"/>
        <v>1000000</v>
      </c>
      <c r="F197" s="39">
        <f t="shared" si="76"/>
        <v>0</v>
      </c>
      <c r="G197" s="39">
        <f t="shared" si="76"/>
        <v>0</v>
      </c>
      <c r="H197" s="39">
        <f t="shared" si="76"/>
        <v>189999.99</v>
      </c>
      <c r="I197" s="39">
        <f t="shared" si="55"/>
        <v>810000.01</v>
      </c>
    </row>
    <row r="198" spans="1:9" s="4" customFormat="1" ht="15.75" x14ac:dyDescent="0.2">
      <c r="A198" s="42" t="s">
        <v>309</v>
      </c>
      <c r="B198" s="43" t="s">
        <v>310</v>
      </c>
      <c r="C198" s="44">
        <v>1000000</v>
      </c>
      <c r="D198" s="45">
        <v>0</v>
      </c>
      <c r="E198" s="44">
        <v>1000000</v>
      </c>
      <c r="F198" s="44">
        <v>0</v>
      </c>
      <c r="G198" s="44">
        <v>0</v>
      </c>
      <c r="H198" s="44">
        <v>189999.99</v>
      </c>
      <c r="I198" s="44">
        <f t="shared" si="55"/>
        <v>810000.01</v>
      </c>
    </row>
    <row r="199" spans="1:9" s="4" customFormat="1" ht="15.75" x14ac:dyDescent="0.2">
      <c r="A199" s="37" t="s">
        <v>311</v>
      </c>
      <c r="B199" s="38" t="s">
        <v>312</v>
      </c>
      <c r="C199" s="39">
        <f t="shared" ref="C199:H199" si="77">+C200</f>
        <v>500000</v>
      </c>
      <c r="D199" s="47">
        <f t="shared" si="77"/>
        <v>0</v>
      </c>
      <c r="E199" s="39">
        <f t="shared" si="77"/>
        <v>500000</v>
      </c>
      <c r="F199" s="39">
        <f t="shared" si="77"/>
        <v>0</v>
      </c>
      <c r="G199" s="39">
        <f t="shared" si="77"/>
        <v>0</v>
      </c>
      <c r="H199" s="39">
        <f t="shared" si="77"/>
        <v>0</v>
      </c>
      <c r="I199" s="39">
        <f t="shared" si="55"/>
        <v>500000</v>
      </c>
    </row>
    <row r="200" spans="1:9" ht="15.75" x14ac:dyDescent="0.2">
      <c r="A200" s="42" t="s">
        <v>313</v>
      </c>
      <c r="B200" s="43" t="s">
        <v>314</v>
      </c>
      <c r="C200" s="44">
        <v>500000</v>
      </c>
      <c r="D200" s="45">
        <v>0</v>
      </c>
      <c r="E200" s="44">
        <v>500000</v>
      </c>
      <c r="F200" s="44">
        <v>0</v>
      </c>
      <c r="G200" s="44">
        <v>0</v>
      </c>
      <c r="H200" s="44">
        <v>0</v>
      </c>
      <c r="I200" s="44">
        <f t="shared" si="55"/>
        <v>500000</v>
      </c>
    </row>
    <row r="201" spans="1:9" s="4" customFormat="1" ht="15.75" x14ac:dyDescent="0.2">
      <c r="A201" s="37" t="s">
        <v>315</v>
      </c>
      <c r="B201" s="38" t="s">
        <v>316</v>
      </c>
      <c r="C201" s="39">
        <f t="shared" ref="C201:H201" si="78">+C202</f>
        <v>200000</v>
      </c>
      <c r="D201" s="47">
        <f t="shared" si="78"/>
        <v>0</v>
      </c>
      <c r="E201" s="39">
        <f t="shared" si="78"/>
        <v>200000</v>
      </c>
      <c r="F201" s="39">
        <f t="shared" si="78"/>
        <v>0</v>
      </c>
      <c r="G201" s="39">
        <f t="shared" si="78"/>
        <v>0</v>
      </c>
      <c r="H201" s="39">
        <f t="shared" si="78"/>
        <v>0</v>
      </c>
      <c r="I201" s="39">
        <f t="shared" si="55"/>
        <v>200000</v>
      </c>
    </row>
    <row r="202" spans="1:9" ht="15.75" x14ac:dyDescent="0.2">
      <c r="A202" s="42" t="s">
        <v>317</v>
      </c>
      <c r="B202" s="43" t="s">
        <v>316</v>
      </c>
      <c r="C202" s="44">
        <v>200000</v>
      </c>
      <c r="D202" s="45">
        <v>0</v>
      </c>
      <c r="E202" s="44">
        <v>200000</v>
      </c>
      <c r="F202" s="44">
        <v>0</v>
      </c>
      <c r="G202" s="44">
        <v>0</v>
      </c>
      <c r="H202" s="44">
        <v>0</v>
      </c>
      <c r="I202" s="44">
        <f t="shared" si="55"/>
        <v>200000</v>
      </c>
    </row>
    <row r="203" spans="1:9" s="4" customFormat="1" ht="15.75" x14ac:dyDescent="0.2">
      <c r="A203" s="37" t="s">
        <v>318</v>
      </c>
      <c r="B203" s="38" t="s">
        <v>319</v>
      </c>
      <c r="C203" s="39">
        <f t="shared" ref="C203:H203" si="79">+C204</f>
        <v>500000</v>
      </c>
      <c r="D203" s="47">
        <f t="shared" si="79"/>
        <v>0</v>
      </c>
      <c r="E203" s="39">
        <f t="shared" si="79"/>
        <v>500000</v>
      </c>
      <c r="F203" s="39">
        <f t="shared" si="79"/>
        <v>0</v>
      </c>
      <c r="G203" s="39">
        <f t="shared" si="79"/>
        <v>0</v>
      </c>
      <c r="H203" s="39">
        <f t="shared" si="79"/>
        <v>0</v>
      </c>
      <c r="I203" s="39">
        <f t="shared" si="55"/>
        <v>500000</v>
      </c>
    </row>
    <row r="204" spans="1:9" ht="15.75" x14ac:dyDescent="0.2">
      <c r="A204" s="42" t="s">
        <v>320</v>
      </c>
      <c r="B204" s="43" t="s">
        <v>319</v>
      </c>
      <c r="C204" s="44">
        <v>500000</v>
      </c>
      <c r="D204" s="45">
        <v>0</v>
      </c>
      <c r="E204" s="44">
        <v>500000</v>
      </c>
      <c r="F204" s="44">
        <v>0</v>
      </c>
      <c r="G204" s="44">
        <v>0</v>
      </c>
      <c r="H204" s="44">
        <v>0</v>
      </c>
      <c r="I204" s="44">
        <f t="shared" ref="I204:I251" si="80">+E204-F204-G204-H204</f>
        <v>500000</v>
      </c>
    </row>
    <row r="205" spans="1:9" s="4" customFormat="1" ht="15.75" x14ac:dyDescent="0.2">
      <c r="A205" s="37" t="s">
        <v>321</v>
      </c>
      <c r="B205" s="38" t="s">
        <v>322</v>
      </c>
      <c r="C205" s="39">
        <f t="shared" ref="C205:H205" si="81">+C206</f>
        <v>2000000</v>
      </c>
      <c r="D205" s="47">
        <f t="shared" si="81"/>
        <v>0</v>
      </c>
      <c r="E205" s="39">
        <f t="shared" si="81"/>
        <v>2000000</v>
      </c>
      <c r="F205" s="39">
        <f t="shared" si="81"/>
        <v>0</v>
      </c>
      <c r="G205" s="39">
        <f t="shared" si="81"/>
        <v>0</v>
      </c>
      <c r="H205" s="39">
        <f t="shared" si="81"/>
        <v>0</v>
      </c>
      <c r="I205" s="39">
        <f t="shared" si="80"/>
        <v>2000000</v>
      </c>
    </row>
    <row r="206" spans="1:9" s="4" customFormat="1" ht="15.75" x14ac:dyDescent="0.2">
      <c r="A206" s="42" t="s">
        <v>323</v>
      </c>
      <c r="B206" s="43" t="s">
        <v>322</v>
      </c>
      <c r="C206" s="44">
        <v>2000000</v>
      </c>
      <c r="D206" s="45">
        <v>0</v>
      </c>
      <c r="E206" s="44">
        <v>2000000</v>
      </c>
      <c r="F206" s="44">
        <v>0</v>
      </c>
      <c r="G206" s="44">
        <v>0</v>
      </c>
      <c r="H206" s="44">
        <v>0</v>
      </c>
      <c r="I206" s="44">
        <f t="shared" si="80"/>
        <v>2000000</v>
      </c>
    </row>
    <row r="207" spans="1:9" ht="15.75" x14ac:dyDescent="0.2">
      <c r="A207" s="37" t="s">
        <v>409</v>
      </c>
      <c r="B207" s="38" t="s">
        <v>422</v>
      </c>
      <c r="C207" s="39">
        <f t="shared" ref="C207:H207" si="82">+C208</f>
        <v>800000</v>
      </c>
      <c r="D207" s="47">
        <f t="shared" si="82"/>
        <v>0</v>
      </c>
      <c r="E207" s="39">
        <f t="shared" si="82"/>
        <v>800000</v>
      </c>
      <c r="F207" s="39">
        <f t="shared" si="82"/>
        <v>0</v>
      </c>
      <c r="G207" s="39">
        <f t="shared" si="82"/>
        <v>0</v>
      </c>
      <c r="H207" s="39">
        <f t="shared" si="82"/>
        <v>0</v>
      </c>
      <c r="I207" s="39">
        <f t="shared" si="80"/>
        <v>800000</v>
      </c>
    </row>
    <row r="208" spans="1:9" s="4" customFormat="1" ht="15.75" x14ac:dyDescent="0.2">
      <c r="A208" s="42" t="s">
        <v>410</v>
      </c>
      <c r="B208" s="43" t="s">
        <v>422</v>
      </c>
      <c r="C208" s="44">
        <v>800000</v>
      </c>
      <c r="D208" s="45">
        <v>0</v>
      </c>
      <c r="E208" s="44">
        <v>800000</v>
      </c>
      <c r="F208" s="44">
        <v>0</v>
      </c>
      <c r="G208" s="44">
        <v>0</v>
      </c>
      <c r="H208" s="44">
        <v>0</v>
      </c>
      <c r="I208" s="44">
        <f t="shared" si="80"/>
        <v>800000</v>
      </c>
    </row>
    <row r="209" spans="1:9" ht="15.75" x14ac:dyDescent="0.2">
      <c r="A209" s="37" t="s">
        <v>324</v>
      </c>
      <c r="B209" s="38" t="s">
        <v>325</v>
      </c>
      <c r="C209" s="39">
        <f t="shared" ref="C209:H209" si="83">+C210</f>
        <v>200000</v>
      </c>
      <c r="D209" s="47">
        <f t="shared" si="83"/>
        <v>0</v>
      </c>
      <c r="E209" s="39">
        <f t="shared" si="83"/>
        <v>200000</v>
      </c>
      <c r="F209" s="39">
        <f t="shared" si="83"/>
        <v>0</v>
      </c>
      <c r="G209" s="39">
        <f t="shared" si="83"/>
        <v>0</v>
      </c>
      <c r="H209" s="39">
        <f t="shared" si="83"/>
        <v>0</v>
      </c>
      <c r="I209" s="39">
        <f t="shared" si="80"/>
        <v>200000</v>
      </c>
    </row>
    <row r="210" spans="1:9" s="4" customFormat="1" ht="15.75" x14ac:dyDescent="0.2">
      <c r="A210" s="42" t="s">
        <v>326</v>
      </c>
      <c r="B210" s="43" t="s">
        <v>325</v>
      </c>
      <c r="C210" s="44">
        <v>200000</v>
      </c>
      <c r="D210" s="45">
        <v>0</v>
      </c>
      <c r="E210" s="44">
        <v>200000</v>
      </c>
      <c r="F210" s="44">
        <v>0</v>
      </c>
      <c r="G210" s="44">
        <v>0</v>
      </c>
      <c r="H210" s="44">
        <v>0</v>
      </c>
      <c r="I210" s="44">
        <f t="shared" si="80"/>
        <v>200000</v>
      </c>
    </row>
    <row r="211" spans="1:9" ht="15.75" x14ac:dyDescent="0.2">
      <c r="A211" s="37" t="s">
        <v>327</v>
      </c>
      <c r="B211" s="38" t="s">
        <v>328</v>
      </c>
      <c r="C211" s="39">
        <f t="shared" ref="C211:H211" si="84">+C212</f>
        <v>50000</v>
      </c>
      <c r="D211" s="47">
        <f t="shared" si="84"/>
        <v>0</v>
      </c>
      <c r="E211" s="39">
        <f t="shared" si="84"/>
        <v>50000</v>
      </c>
      <c r="F211" s="39">
        <f t="shared" si="84"/>
        <v>0</v>
      </c>
      <c r="G211" s="39">
        <f t="shared" si="84"/>
        <v>0</v>
      </c>
      <c r="H211" s="39">
        <f t="shared" si="84"/>
        <v>0</v>
      </c>
      <c r="I211" s="39">
        <f t="shared" si="80"/>
        <v>50000</v>
      </c>
    </row>
    <row r="212" spans="1:9" s="4" customFormat="1" ht="15.75" x14ac:dyDescent="0.2">
      <c r="A212" s="42" t="s">
        <v>329</v>
      </c>
      <c r="B212" s="43" t="s">
        <v>330</v>
      </c>
      <c r="C212" s="44">
        <v>50000</v>
      </c>
      <c r="D212" s="45">
        <v>0</v>
      </c>
      <c r="E212" s="44">
        <v>50000</v>
      </c>
      <c r="F212" s="44">
        <v>0</v>
      </c>
      <c r="G212" s="44">
        <v>0</v>
      </c>
      <c r="H212" s="44">
        <v>0</v>
      </c>
      <c r="I212" s="44">
        <f t="shared" si="80"/>
        <v>50000</v>
      </c>
    </row>
    <row r="213" spans="1:9" ht="15.75" x14ac:dyDescent="0.2">
      <c r="A213" s="37" t="s">
        <v>331</v>
      </c>
      <c r="B213" s="38" t="s">
        <v>332</v>
      </c>
      <c r="C213" s="39">
        <f t="shared" ref="C213:H213" si="85">+C214</f>
        <v>2600000</v>
      </c>
      <c r="D213" s="47">
        <f t="shared" si="85"/>
        <v>7400000</v>
      </c>
      <c r="E213" s="39">
        <f t="shared" si="85"/>
        <v>10000000</v>
      </c>
      <c r="F213" s="39">
        <f t="shared" si="85"/>
        <v>0</v>
      </c>
      <c r="G213" s="39">
        <f t="shared" si="85"/>
        <v>0</v>
      </c>
      <c r="H213" s="39">
        <f t="shared" si="85"/>
        <v>0</v>
      </c>
      <c r="I213" s="39">
        <f t="shared" si="80"/>
        <v>10000000</v>
      </c>
    </row>
    <row r="214" spans="1:9" s="4" customFormat="1" ht="15.75" x14ac:dyDescent="0.2">
      <c r="A214" s="42" t="s">
        <v>333</v>
      </c>
      <c r="B214" s="43" t="s">
        <v>332</v>
      </c>
      <c r="C214" s="44">
        <v>2600000</v>
      </c>
      <c r="D214" s="45">
        <v>7400000</v>
      </c>
      <c r="E214" s="44">
        <v>10000000</v>
      </c>
      <c r="F214" s="44">
        <v>0</v>
      </c>
      <c r="G214" s="44">
        <v>0</v>
      </c>
      <c r="H214" s="44">
        <v>0</v>
      </c>
      <c r="I214" s="44">
        <f t="shared" si="80"/>
        <v>10000000</v>
      </c>
    </row>
    <row r="215" spans="1:9" ht="15.75" x14ac:dyDescent="0.2">
      <c r="A215" s="37" t="s">
        <v>334</v>
      </c>
      <c r="B215" s="38" t="s">
        <v>335</v>
      </c>
      <c r="C215" s="39">
        <f t="shared" ref="C215:H215" si="86">+C216</f>
        <v>100000</v>
      </c>
      <c r="D215" s="47">
        <f t="shared" si="86"/>
        <v>0</v>
      </c>
      <c r="E215" s="39">
        <f t="shared" si="86"/>
        <v>100000</v>
      </c>
      <c r="F215" s="39">
        <f t="shared" si="86"/>
        <v>0</v>
      </c>
      <c r="G215" s="39">
        <f t="shared" si="86"/>
        <v>0</v>
      </c>
      <c r="H215" s="39">
        <f t="shared" si="86"/>
        <v>0</v>
      </c>
      <c r="I215" s="39">
        <f t="shared" si="80"/>
        <v>100000</v>
      </c>
    </row>
    <row r="216" spans="1:9" s="4" customFormat="1" ht="15.75" x14ac:dyDescent="0.2">
      <c r="A216" s="42" t="s">
        <v>336</v>
      </c>
      <c r="B216" s="43" t="s">
        <v>335</v>
      </c>
      <c r="C216" s="44">
        <v>100000</v>
      </c>
      <c r="D216" s="45">
        <v>0</v>
      </c>
      <c r="E216" s="44">
        <v>100000</v>
      </c>
      <c r="F216" s="44">
        <v>0</v>
      </c>
      <c r="G216" s="44">
        <v>0</v>
      </c>
      <c r="H216" s="44">
        <v>0</v>
      </c>
      <c r="I216" s="44">
        <f t="shared" si="80"/>
        <v>100000</v>
      </c>
    </row>
    <row r="217" spans="1:9" ht="15.75" x14ac:dyDescent="0.2">
      <c r="A217" s="37" t="s">
        <v>337</v>
      </c>
      <c r="B217" s="38" t="s">
        <v>338</v>
      </c>
      <c r="C217" s="39">
        <f t="shared" ref="C217:H217" si="87">+C218</f>
        <v>500000</v>
      </c>
      <c r="D217" s="47">
        <f t="shared" si="87"/>
        <v>0</v>
      </c>
      <c r="E217" s="39">
        <f t="shared" si="87"/>
        <v>500000</v>
      </c>
      <c r="F217" s="39">
        <f t="shared" si="87"/>
        <v>0</v>
      </c>
      <c r="G217" s="39">
        <f t="shared" si="87"/>
        <v>0</v>
      </c>
      <c r="H217" s="39">
        <f t="shared" si="87"/>
        <v>0</v>
      </c>
      <c r="I217" s="39">
        <f t="shared" si="80"/>
        <v>500000</v>
      </c>
    </row>
    <row r="218" spans="1:9" s="4" customFormat="1" ht="15.75" x14ac:dyDescent="0.2">
      <c r="A218" s="42" t="s">
        <v>339</v>
      </c>
      <c r="B218" s="43" t="s">
        <v>338</v>
      </c>
      <c r="C218" s="44">
        <v>500000</v>
      </c>
      <c r="D218" s="45">
        <v>0</v>
      </c>
      <c r="E218" s="44">
        <v>500000</v>
      </c>
      <c r="F218" s="44">
        <v>0</v>
      </c>
      <c r="G218" s="44">
        <v>0</v>
      </c>
      <c r="H218" s="44">
        <v>0</v>
      </c>
      <c r="I218" s="44">
        <f t="shared" si="80"/>
        <v>500000</v>
      </c>
    </row>
    <row r="219" spans="1:9" s="4" customFormat="1" ht="15.75" x14ac:dyDescent="0.2">
      <c r="A219" s="37" t="s">
        <v>436</v>
      </c>
      <c r="B219" s="38" t="s">
        <v>437</v>
      </c>
      <c r="C219" s="39">
        <f t="shared" ref="C219:H219" si="88">+C220</f>
        <v>0</v>
      </c>
      <c r="D219" s="47">
        <f t="shared" si="88"/>
        <v>34000</v>
      </c>
      <c r="E219" s="39">
        <f t="shared" si="88"/>
        <v>34000</v>
      </c>
      <c r="F219" s="39">
        <f t="shared" si="88"/>
        <v>0</v>
      </c>
      <c r="G219" s="39">
        <f t="shared" si="88"/>
        <v>0</v>
      </c>
      <c r="H219" s="39">
        <f t="shared" si="88"/>
        <v>0</v>
      </c>
      <c r="I219" s="39">
        <f t="shared" si="80"/>
        <v>34000</v>
      </c>
    </row>
    <row r="220" spans="1:9" s="4" customFormat="1" ht="15.75" x14ac:dyDescent="0.2">
      <c r="A220" s="42" t="s">
        <v>438</v>
      </c>
      <c r="B220" s="43" t="s">
        <v>437</v>
      </c>
      <c r="C220" s="44">
        <v>0</v>
      </c>
      <c r="D220" s="45">
        <v>34000</v>
      </c>
      <c r="E220" s="44">
        <v>34000</v>
      </c>
      <c r="F220" s="44">
        <v>0</v>
      </c>
      <c r="G220" s="44">
        <v>0</v>
      </c>
      <c r="H220" s="44">
        <v>0</v>
      </c>
      <c r="I220" s="44">
        <f t="shared" si="80"/>
        <v>34000</v>
      </c>
    </row>
    <row r="221" spans="1:9" ht="15.75" x14ac:dyDescent="0.2">
      <c r="A221" s="37" t="s">
        <v>340</v>
      </c>
      <c r="B221" s="38" t="s">
        <v>341</v>
      </c>
      <c r="C221" s="39">
        <f t="shared" ref="C221:H221" si="89">+C222</f>
        <v>2500000</v>
      </c>
      <c r="D221" s="47">
        <f t="shared" si="89"/>
        <v>-34000</v>
      </c>
      <c r="E221" s="39">
        <f t="shared" si="89"/>
        <v>2466000</v>
      </c>
      <c r="F221" s="39">
        <f t="shared" si="89"/>
        <v>0</v>
      </c>
      <c r="G221" s="39">
        <f t="shared" si="89"/>
        <v>0</v>
      </c>
      <c r="H221" s="39">
        <f t="shared" si="89"/>
        <v>113020</v>
      </c>
      <c r="I221" s="39">
        <f t="shared" si="80"/>
        <v>2352980</v>
      </c>
    </row>
    <row r="222" spans="1:9" s="4" customFormat="1" ht="15.75" x14ac:dyDescent="0.2">
      <c r="A222" s="42" t="s">
        <v>342</v>
      </c>
      <c r="B222" s="43" t="s">
        <v>341</v>
      </c>
      <c r="C222" s="44">
        <v>2500000</v>
      </c>
      <c r="D222" s="45">
        <v>-34000</v>
      </c>
      <c r="E222" s="44">
        <v>2466000</v>
      </c>
      <c r="F222" s="44">
        <v>0</v>
      </c>
      <c r="G222" s="44">
        <v>0</v>
      </c>
      <c r="H222" s="44">
        <v>113020</v>
      </c>
      <c r="I222" s="44">
        <f t="shared" si="80"/>
        <v>2352980</v>
      </c>
    </row>
    <row r="223" spans="1:9" ht="15.75" x14ac:dyDescent="0.2">
      <c r="A223" s="37" t="s">
        <v>343</v>
      </c>
      <c r="B223" s="38" t="s">
        <v>344</v>
      </c>
      <c r="C223" s="39">
        <f t="shared" ref="C223:H223" si="90">+C224</f>
        <v>100000</v>
      </c>
      <c r="D223" s="47">
        <f t="shared" si="90"/>
        <v>0</v>
      </c>
      <c r="E223" s="39">
        <f t="shared" si="90"/>
        <v>100000</v>
      </c>
      <c r="F223" s="39">
        <f t="shared" si="90"/>
        <v>0</v>
      </c>
      <c r="G223" s="39">
        <f t="shared" si="90"/>
        <v>0</v>
      </c>
      <c r="H223" s="39">
        <f t="shared" si="90"/>
        <v>0</v>
      </c>
      <c r="I223" s="39">
        <f t="shared" si="80"/>
        <v>100000</v>
      </c>
    </row>
    <row r="224" spans="1:9" s="4" customFormat="1" ht="15.75" x14ac:dyDescent="0.2">
      <c r="A224" s="42" t="s">
        <v>345</v>
      </c>
      <c r="B224" s="43" t="s">
        <v>344</v>
      </c>
      <c r="C224" s="44">
        <v>100000</v>
      </c>
      <c r="D224" s="45">
        <v>0</v>
      </c>
      <c r="E224" s="44">
        <v>100000</v>
      </c>
      <c r="F224" s="44">
        <v>0</v>
      </c>
      <c r="G224" s="44">
        <v>0</v>
      </c>
      <c r="H224" s="44">
        <v>0</v>
      </c>
      <c r="I224" s="44">
        <f t="shared" si="80"/>
        <v>100000</v>
      </c>
    </row>
    <row r="225" spans="1:9" ht="15.75" x14ac:dyDescent="0.2">
      <c r="A225" s="37" t="s">
        <v>346</v>
      </c>
      <c r="B225" s="38" t="s">
        <v>347</v>
      </c>
      <c r="C225" s="39">
        <f t="shared" ref="C225:H225" si="91">+C226+C227</f>
        <v>5400000</v>
      </c>
      <c r="D225" s="47">
        <f t="shared" si="91"/>
        <v>100000</v>
      </c>
      <c r="E225" s="39">
        <f t="shared" si="91"/>
        <v>5500000</v>
      </c>
      <c r="F225" s="39">
        <f t="shared" si="91"/>
        <v>0</v>
      </c>
      <c r="G225" s="39">
        <f t="shared" si="91"/>
        <v>0</v>
      </c>
      <c r="H225" s="39">
        <f t="shared" si="91"/>
        <v>155000</v>
      </c>
      <c r="I225" s="39">
        <f t="shared" si="80"/>
        <v>5345000</v>
      </c>
    </row>
    <row r="226" spans="1:9" s="4" customFormat="1" ht="15.75" x14ac:dyDescent="0.2">
      <c r="A226" s="42" t="s">
        <v>348</v>
      </c>
      <c r="B226" s="43" t="s">
        <v>347</v>
      </c>
      <c r="C226" s="44">
        <v>200000</v>
      </c>
      <c r="D226" s="45">
        <v>300000</v>
      </c>
      <c r="E226" s="44">
        <v>500000</v>
      </c>
      <c r="F226" s="44">
        <v>0</v>
      </c>
      <c r="G226" s="44">
        <v>0</v>
      </c>
      <c r="H226" s="44">
        <v>155000</v>
      </c>
      <c r="I226" s="44">
        <f t="shared" si="80"/>
        <v>345000</v>
      </c>
    </row>
    <row r="227" spans="1:9" ht="15.75" x14ac:dyDescent="0.2">
      <c r="A227" s="42" t="s">
        <v>349</v>
      </c>
      <c r="B227" s="43" t="s">
        <v>350</v>
      </c>
      <c r="C227" s="44">
        <v>5200000</v>
      </c>
      <c r="D227" s="45">
        <v>-200000</v>
      </c>
      <c r="E227" s="44">
        <v>5000000</v>
      </c>
      <c r="F227" s="44">
        <v>0</v>
      </c>
      <c r="G227" s="44">
        <v>0</v>
      </c>
      <c r="H227" s="44">
        <v>0</v>
      </c>
      <c r="I227" s="44">
        <f t="shared" si="80"/>
        <v>5000000</v>
      </c>
    </row>
    <row r="228" spans="1:9" s="4" customFormat="1" ht="15.75" x14ac:dyDescent="0.2">
      <c r="A228" s="37" t="s">
        <v>351</v>
      </c>
      <c r="B228" s="38" t="s">
        <v>352</v>
      </c>
      <c r="C228" s="39">
        <f t="shared" ref="C228:H228" si="92">+C229</f>
        <v>100000</v>
      </c>
      <c r="D228" s="47">
        <f t="shared" si="92"/>
        <v>0</v>
      </c>
      <c r="E228" s="39">
        <f t="shared" si="92"/>
        <v>100000</v>
      </c>
      <c r="F228" s="39">
        <f t="shared" si="92"/>
        <v>0</v>
      </c>
      <c r="G228" s="39">
        <f t="shared" si="92"/>
        <v>0</v>
      </c>
      <c r="H228" s="39">
        <f t="shared" si="92"/>
        <v>0</v>
      </c>
      <c r="I228" s="39">
        <f t="shared" si="80"/>
        <v>100000</v>
      </c>
    </row>
    <row r="229" spans="1:9" ht="15.75" x14ac:dyDescent="0.2">
      <c r="A229" s="42" t="s">
        <v>353</v>
      </c>
      <c r="B229" s="43" t="s">
        <v>352</v>
      </c>
      <c r="C229" s="44">
        <v>100000</v>
      </c>
      <c r="D229" s="45">
        <v>0</v>
      </c>
      <c r="E229" s="44">
        <v>100000</v>
      </c>
      <c r="F229" s="44">
        <v>0</v>
      </c>
      <c r="G229" s="44">
        <v>0</v>
      </c>
      <c r="H229" s="44">
        <v>0</v>
      </c>
      <c r="I229" s="44">
        <f t="shared" si="80"/>
        <v>100000</v>
      </c>
    </row>
    <row r="230" spans="1:9" s="4" customFormat="1" ht="15.75" x14ac:dyDescent="0.2">
      <c r="A230" s="37" t="s">
        <v>354</v>
      </c>
      <c r="B230" s="38" t="s">
        <v>355</v>
      </c>
      <c r="C230" s="39">
        <f t="shared" ref="C230:H230" si="93">+C231</f>
        <v>1200000</v>
      </c>
      <c r="D230" s="47">
        <f t="shared" si="93"/>
        <v>0</v>
      </c>
      <c r="E230" s="39">
        <f t="shared" si="93"/>
        <v>1200000</v>
      </c>
      <c r="F230" s="39">
        <f t="shared" si="93"/>
        <v>0</v>
      </c>
      <c r="G230" s="39">
        <f t="shared" si="93"/>
        <v>0</v>
      </c>
      <c r="H230" s="39">
        <f t="shared" si="93"/>
        <v>0</v>
      </c>
      <c r="I230" s="39">
        <f t="shared" si="80"/>
        <v>1200000</v>
      </c>
    </row>
    <row r="231" spans="1:9" ht="15.75" x14ac:dyDescent="0.2">
      <c r="A231" s="42" t="s">
        <v>356</v>
      </c>
      <c r="B231" s="43" t="s">
        <v>355</v>
      </c>
      <c r="C231" s="44">
        <v>1200000</v>
      </c>
      <c r="D231" s="45">
        <v>0</v>
      </c>
      <c r="E231" s="44">
        <v>1200000</v>
      </c>
      <c r="F231" s="44">
        <v>0</v>
      </c>
      <c r="G231" s="44">
        <v>0</v>
      </c>
      <c r="H231" s="44">
        <v>0</v>
      </c>
      <c r="I231" s="44">
        <f t="shared" si="80"/>
        <v>1200000</v>
      </c>
    </row>
    <row r="232" spans="1:9" s="4" customFormat="1" ht="15.75" x14ac:dyDescent="0.2">
      <c r="A232" s="37" t="s">
        <v>357</v>
      </c>
      <c r="B232" s="38" t="s">
        <v>358</v>
      </c>
      <c r="C232" s="39">
        <f t="shared" ref="C232:H232" si="94">+C233</f>
        <v>700000</v>
      </c>
      <c r="D232" s="47">
        <f t="shared" si="94"/>
        <v>0</v>
      </c>
      <c r="E232" s="39">
        <f t="shared" si="94"/>
        <v>700000</v>
      </c>
      <c r="F232" s="39">
        <f t="shared" si="94"/>
        <v>0</v>
      </c>
      <c r="G232" s="39">
        <f t="shared" si="94"/>
        <v>0</v>
      </c>
      <c r="H232" s="39">
        <f t="shared" si="94"/>
        <v>0</v>
      </c>
      <c r="I232" s="39">
        <f t="shared" si="80"/>
        <v>700000</v>
      </c>
    </row>
    <row r="233" spans="1:9" ht="15.75" x14ac:dyDescent="0.2">
      <c r="A233" s="42" t="s">
        <v>359</v>
      </c>
      <c r="B233" s="43" t="s">
        <v>358</v>
      </c>
      <c r="C233" s="44">
        <v>700000</v>
      </c>
      <c r="D233" s="45">
        <v>0</v>
      </c>
      <c r="E233" s="44">
        <v>700000</v>
      </c>
      <c r="F233" s="44">
        <v>0</v>
      </c>
      <c r="G233" s="44">
        <v>0</v>
      </c>
      <c r="H233" s="44">
        <v>0</v>
      </c>
      <c r="I233" s="44">
        <f t="shared" si="80"/>
        <v>700000</v>
      </c>
    </row>
    <row r="234" spans="1:9" s="4" customFormat="1" ht="15.75" x14ac:dyDescent="0.2">
      <c r="A234" s="37" t="s">
        <v>360</v>
      </c>
      <c r="B234" s="38" t="s">
        <v>361</v>
      </c>
      <c r="C234" s="39">
        <f t="shared" ref="C234:H234" si="95">+C235</f>
        <v>100000</v>
      </c>
      <c r="D234" s="47">
        <f t="shared" si="95"/>
        <v>0</v>
      </c>
      <c r="E234" s="39">
        <f t="shared" si="95"/>
        <v>100000</v>
      </c>
      <c r="F234" s="39">
        <f t="shared" si="95"/>
        <v>0</v>
      </c>
      <c r="G234" s="39">
        <f t="shared" si="95"/>
        <v>0</v>
      </c>
      <c r="H234" s="39">
        <f t="shared" si="95"/>
        <v>0</v>
      </c>
      <c r="I234" s="39">
        <f t="shared" si="80"/>
        <v>100000</v>
      </c>
    </row>
    <row r="235" spans="1:9" ht="15.75" x14ac:dyDescent="0.2">
      <c r="A235" s="42" t="s">
        <v>362</v>
      </c>
      <c r="B235" s="43" t="s">
        <v>361</v>
      </c>
      <c r="C235" s="44">
        <v>100000</v>
      </c>
      <c r="D235" s="45">
        <v>0</v>
      </c>
      <c r="E235" s="44">
        <v>100000</v>
      </c>
      <c r="F235" s="44">
        <v>0</v>
      </c>
      <c r="G235" s="44">
        <v>0</v>
      </c>
      <c r="H235" s="44">
        <v>0</v>
      </c>
      <c r="I235" s="44">
        <f t="shared" si="80"/>
        <v>100000</v>
      </c>
    </row>
    <row r="236" spans="1:9" s="4" customFormat="1" ht="15.75" x14ac:dyDescent="0.2">
      <c r="A236" s="37" t="s">
        <v>363</v>
      </c>
      <c r="B236" s="38" t="s">
        <v>364</v>
      </c>
      <c r="C236" s="39">
        <f t="shared" ref="C236:H236" si="96">+C237</f>
        <v>100000</v>
      </c>
      <c r="D236" s="47">
        <f t="shared" si="96"/>
        <v>0</v>
      </c>
      <c r="E236" s="39">
        <f t="shared" si="96"/>
        <v>100000</v>
      </c>
      <c r="F236" s="39">
        <f t="shared" si="96"/>
        <v>0</v>
      </c>
      <c r="G236" s="39">
        <f t="shared" si="96"/>
        <v>0</v>
      </c>
      <c r="H236" s="39">
        <f t="shared" si="96"/>
        <v>0</v>
      </c>
      <c r="I236" s="39">
        <f t="shared" si="80"/>
        <v>100000</v>
      </c>
    </row>
    <row r="237" spans="1:9" s="4" customFormat="1" ht="15.75" x14ac:dyDescent="0.2">
      <c r="A237" s="42" t="s">
        <v>365</v>
      </c>
      <c r="B237" s="43" t="s">
        <v>364</v>
      </c>
      <c r="C237" s="44">
        <v>100000</v>
      </c>
      <c r="D237" s="45">
        <v>0</v>
      </c>
      <c r="E237" s="44">
        <v>100000</v>
      </c>
      <c r="F237" s="44">
        <v>0</v>
      </c>
      <c r="G237" s="44">
        <v>0</v>
      </c>
      <c r="H237" s="44">
        <v>0</v>
      </c>
      <c r="I237" s="44">
        <f t="shared" si="80"/>
        <v>100000</v>
      </c>
    </row>
    <row r="238" spans="1:9" s="4" customFormat="1" ht="15.75" x14ac:dyDescent="0.2">
      <c r="A238" s="37" t="s">
        <v>366</v>
      </c>
      <c r="B238" s="38" t="s">
        <v>367</v>
      </c>
      <c r="C238" s="39">
        <f t="shared" ref="C238:H238" si="97">+C239</f>
        <v>2200000</v>
      </c>
      <c r="D238" s="47">
        <f t="shared" si="97"/>
        <v>0</v>
      </c>
      <c r="E238" s="39">
        <f t="shared" si="97"/>
        <v>2200000</v>
      </c>
      <c r="F238" s="39">
        <f t="shared" si="97"/>
        <v>0</v>
      </c>
      <c r="G238" s="39">
        <f t="shared" si="97"/>
        <v>0</v>
      </c>
      <c r="H238" s="39">
        <f t="shared" si="97"/>
        <v>0</v>
      </c>
      <c r="I238" s="39">
        <f t="shared" si="80"/>
        <v>2200000</v>
      </c>
    </row>
    <row r="239" spans="1:9" ht="15.75" x14ac:dyDescent="0.2">
      <c r="A239" s="42" t="s">
        <v>368</v>
      </c>
      <c r="B239" s="43" t="s">
        <v>367</v>
      </c>
      <c r="C239" s="44">
        <v>2200000</v>
      </c>
      <c r="D239" s="45">
        <v>0</v>
      </c>
      <c r="E239" s="44">
        <v>2200000</v>
      </c>
      <c r="F239" s="44">
        <v>0</v>
      </c>
      <c r="G239" s="44">
        <v>0</v>
      </c>
      <c r="H239" s="44">
        <v>0</v>
      </c>
      <c r="I239" s="44">
        <f t="shared" si="80"/>
        <v>2200000</v>
      </c>
    </row>
    <row r="240" spans="1:9" s="4" customFormat="1" ht="15.75" x14ac:dyDescent="0.2">
      <c r="A240" s="37" t="s">
        <v>369</v>
      </c>
      <c r="B240" s="38" t="s">
        <v>393</v>
      </c>
      <c r="C240" s="39">
        <f t="shared" ref="C240:H240" si="98">+C241</f>
        <v>100000</v>
      </c>
      <c r="D240" s="47">
        <f t="shared" si="98"/>
        <v>0</v>
      </c>
      <c r="E240" s="39">
        <f t="shared" si="98"/>
        <v>100000</v>
      </c>
      <c r="F240" s="39">
        <f t="shared" si="98"/>
        <v>0</v>
      </c>
      <c r="G240" s="39">
        <f t="shared" si="98"/>
        <v>0</v>
      </c>
      <c r="H240" s="39">
        <f t="shared" si="98"/>
        <v>0</v>
      </c>
      <c r="I240" s="39">
        <f t="shared" si="80"/>
        <v>100000</v>
      </c>
    </row>
    <row r="241" spans="1:10" ht="15.75" x14ac:dyDescent="0.2">
      <c r="A241" s="42" t="s">
        <v>370</v>
      </c>
      <c r="B241" s="43" t="s">
        <v>393</v>
      </c>
      <c r="C241" s="44">
        <v>100000</v>
      </c>
      <c r="D241" s="45">
        <v>0</v>
      </c>
      <c r="E241" s="44">
        <v>100000</v>
      </c>
      <c r="F241" s="44">
        <v>0</v>
      </c>
      <c r="G241" s="44">
        <v>0</v>
      </c>
      <c r="H241" s="44">
        <v>0</v>
      </c>
      <c r="I241" s="44">
        <f t="shared" si="80"/>
        <v>100000</v>
      </c>
    </row>
    <row r="242" spans="1:10" s="4" customFormat="1" ht="15.75" x14ac:dyDescent="0.2">
      <c r="A242" s="37" t="s">
        <v>371</v>
      </c>
      <c r="B242" s="38" t="s">
        <v>372</v>
      </c>
      <c r="C242" s="39">
        <f t="shared" ref="C242:H242" si="99">+C243</f>
        <v>2000000</v>
      </c>
      <c r="D242" s="47">
        <f t="shared" si="99"/>
        <v>0</v>
      </c>
      <c r="E242" s="39">
        <f t="shared" si="99"/>
        <v>2000000</v>
      </c>
      <c r="F242" s="39">
        <f t="shared" si="99"/>
        <v>0</v>
      </c>
      <c r="G242" s="39">
        <f t="shared" si="99"/>
        <v>0</v>
      </c>
      <c r="H242" s="39">
        <f t="shared" si="99"/>
        <v>0</v>
      </c>
      <c r="I242" s="39">
        <f t="shared" si="80"/>
        <v>2000000</v>
      </c>
    </row>
    <row r="243" spans="1:10" ht="15.75" x14ac:dyDescent="0.2">
      <c r="A243" s="42" t="s">
        <v>373</v>
      </c>
      <c r="B243" s="43" t="s">
        <v>374</v>
      </c>
      <c r="C243" s="44">
        <v>2000000</v>
      </c>
      <c r="D243" s="45">
        <v>0</v>
      </c>
      <c r="E243" s="44">
        <v>2000000</v>
      </c>
      <c r="F243" s="44">
        <v>0</v>
      </c>
      <c r="G243" s="44">
        <v>0</v>
      </c>
      <c r="H243" s="44">
        <v>0</v>
      </c>
      <c r="I243" s="44">
        <f t="shared" si="80"/>
        <v>2000000</v>
      </c>
    </row>
    <row r="244" spans="1:10" s="4" customFormat="1" ht="15.75" x14ac:dyDescent="0.2">
      <c r="A244" s="37" t="s">
        <v>375</v>
      </c>
      <c r="B244" s="38" t="s">
        <v>376</v>
      </c>
      <c r="C244" s="39">
        <f t="shared" ref="C244:H244" si="100">+C245</f>
        <v>50000</v>
      </c>
      <c r="D244" s="47">
        <f t="shared" si="100"/>
        <v>0</v>
      </c>
      <c r="E244" s="39">
        <f t="shared" si="100"/>
        <v>50000</v>
      </c>
      <c r="F244" s="39">
        <f t="shared" si="100"/>
        <v>0</v>
      </c>
      <c r="G244" s="39">
        <f t="shared" si="100"/>
        <v>0</v>
      </c>
      <c r="H244" s="39">
        <f t="shared" si="100"/>
        <v>0</v>
      </c>
      <c r="I244" s="39">
        <f t="shared" si="80"/>
        <v>50000</v>
      </c>
    </row>
    <row r="245" spans="1:10" ht="15.75" x14ac:dyDescent="0.2">
      <c r="A245" s="42" t="s">
        <v>377</v>
      </c>
      <c r="B245" s="43" t="s">
        <v>378</v>
      </c>
      <c r="C245" s="44">
        <v>50000</v>
      </c>
      <c r="D245" s="45">
        <v>0</v>
      </c>
      <c r="E245" s="44">
        <v>50000</v>
      </c>
      <c r="F245" s="44">
        <v>0</v>
      </c>
      <c r="G245" s="44">
        <v>0</v>
      </c>
      <c r="H245" s="44">
        <v>0</v>
      </c>
      <c r="I245" s="44">
        <f t="shared" si="80"/>
        <v>50000</v>
      </c>
    </row>
    <row r="246" spans="1:10" ht="15.75" x14ac:dyDescent="0.2">
      <c r="A246" s="37" t="s">
        <v>379</v>
      </c>
      <c r="B246" s="38" t="s">
        <v>380</v>
      </c>
      <c r="C246" s="39">
        <f t="shared" ref="C246:H246" si="101">+C247</f>
        <v>100000</v>
      </c>
      <c r="D246" s="47">
        <f t="shared" si="101"/>
        <v>0</v>
      </c>
      <c r="E246" s="39">
        <f t="shared" si="101"/>
        <v>100000</v>
      </c>
      <c r="F246" s="39">
        <f t="shared" si="101"/>
        <v>0</v>
      </c>
      <c r="G246" s="39">
        <f t="shared" si="101"/>
        <v>0</v>
      </c>
      <c r="H246" s="39">
        <f t="shared" si="101"/>
        <v>0</v>
      </c>
      <c r="I246" s="39">
        <f t="shared" si="80"/>
        <v>100000</v>
      </c>
      <c r="J246" s="6"/>
    </row>
    <row r="247" spans="1:10" ht="15.75" x14ac:dyDescent="0.2">
      <c r="A247" s="42" t="s">
        <v>381</v>
      </c>
      <c r="B247" s="43" t="s">
        <v>380</v>
      </c>
      <c r="C247" s="44">
        <v>100000</v>
      </c>
      <c r="D247" s="45">
        <v>0</v>
      </c>
      <c r="E247" s="44">
        <v>100000</v>
      </c>
      <c r="F247" s="44">
        <v>0</v>
      </c>
      <c r="G247" s="44">
        <v>0</v>
      </c>
      <c r="H247" s="44">
        <v>0</v>
      </c>
      <c r="I247" s="44">
        <f t="shared" si="80"/>
        <v>100000</v>
      </c>
      <c r="J247" s="6"/>
    </row>
    <row r="248" spans="1:10" ht="15.75" x14ac:dyDescent="0.2">
      <c r="A248" s="37" t="s">
        <v>382</v>
      </c>
      <c r="B248" s="38" t="s">
        <v>383</v>
      </c>
      <c r="C248" s="39">
        <f t="shared" ref="C248:H248" si="102">+C249</f>
        <v>100000</v>
      </c>
      <c r="D248" s="47">
        <f t="shared" si="102"/>
        <v>0</v>
      </c>
      <c r="E248" s="39">
        <f t="shared" si="102"/>
        <v>100000</v>
      </c>
      <c r="F248" s="39">
        <f t="shared" si="102"/>
        <v>0</v>
      </c>
      <c r="G248" s="39">
        <f t="shared" si="102"/>
        <v>0</v>
      </c>
      <c r="H248" s="39">
        <f t="shared" si="102"/>
        <v>0</v>
      </c>
      <c r="I248" s="39">
        <f t="shared" si="80"/>
        <v>100000</v>
      </c>
      <c r="J248" s="6"/>
    </row>
    <row r="249" spans="1:10" ht="15.75" x14ac:dyDescent="0.2">
      <c r="A249" s="42" t="s">
        <v>384</v>
      </c>
      <c r="B249" s="43" t="s">
        <v>383</v>
      </c>
      <c r="C249" s="44">
        <v>100000</v>
      </c>
      <c r="D249" s="45">
        <v>0</v>
      </c>
      <c r="E249" s="44">
        <v>100000</v>
      </c>
      <c r="F249" s="44">
        <v>0</v>
      </c>
      <c r="G249" s="44">
        <v>0</v>
      </c>
      <c r="H249" s="44">
        <v>0</v>
      </c>
      <c r="I249" s="44">
        <f t="shared" si="80"/>
        <v>100000</v>
      </c>
      <c r="J249" s="6"/>
    </row>
    <row r="250" spans="1:10" ht="15.75" x14ac:dyDescent="0.2">
      <c r="A250" s="37" t="s">
        <v>385</v>
      </c>
      <c r="B250" s="38" t="s">
        <v>386</v>
      </c>
      <c r="C250" s="39">
        <f t="shared" ref="C250:H250" si="103">+C251</f>
        <v>37500000</v>
      </c>
      <c r="D250" s="47">
        <f t="shared" si="103"/>
        <v>0</v>
      </c>
      <c r="E250" s="39">
        <f t="shared" si="103"/>
        <v>37500000</v>
      </c>
      <c r="F250" s="39">
        <f t="shared" si="103"/>
        <v>0</v>
      </c>
      <c r="G250" s="39">
        <f t="shared" si="103"/>
        <v>3013533.68</v>
      </c>
      <c r="H250" s="39">
        <f t="shared" si="103"/>
        <v>0</v>
      </c>
      <c r="I250" s="39">
        <f t="shared" si="80"/>
        <v>34486466.32</v>
      </c>
      <c r="J250" s="6"/>
    </row>
    <row r="251" spans="1:10" ht="15.75" x14ac:dyDescent="0.2">
      <c r="A251" s="42" t="s">
        <v>387</v>
      </c>
      <c r="B251" s="43" t="s">
        <v>386</v>
      </c>
      <c r="C251" s="44">
        <v>37500000</v>
      </c>
      <c r="D251" s="45">
        <v>0</v>
      </c>
      <c r="E251" s="44">
        <v>37500000</v>
      </c>
      <c r="F251" s="44">
        <v>0</v>
      </c>
      <c r="G251" s="44">
        <v>3013533.68</v>
      </c>
      <c r="H251" s="44">
        <v>0</v>
      </c>
      <c r="I251" s="44">
        <f t="shared" si="80"/>
        <v>34486466.32</v>
      </c>
      <c r="J251" s="6"/>
    </row>
    <row r="252" spans="1:10" ht="15" x14ac:dyDescent="0.2">
      <c r="A252" s="23"/>
      <c r="B252" s="22"/>
      <c r="C252" s="49"/>
      <c r="D252" s="49"/>
      <c r="E252" s="49"/>
      <c r="F252" s="49"/>
      <c r="G252" s="49"/>
      <c r="H252" s="49"/>
      <c r="I252" s="21"/>
      <c r="J252" s="6"/>
    </row>
    <row r="253" spans="1:10" ht="15" x14ac:dyDescent="0.2">
      <c r="A253" s="23"/>
      <c r="B253" s="22"/>
      <c r="C253" s="49"/>
      <c r="D253" s="49"/>
      <c r="E253" s="49"/>
      <c r="F253" s="49"/>
      <c r="G253" s="49"/>
      <c r="H253" s="49"/>
      <c r="I253" s="21"/>
      <c r="J253" s="6"/>
    </row>
    <row r="254" spans="1:10" ht="15" x14ac:dyDescent="0.2">
      <c r="A254" s="23"/>
      <c r="B254" s="22"/>
      <c r="C254" s="49"/>
      <c r="D254" s="49"/>
      <c r="E254" s="49"/>
      <c r="F254" s="49"/>
      <c r="G254" s="49"/>
      <c r="H254" s="49"/>
      <c r="I254" s="21"/>
      <c r="J254" s="6"/>
    </row>
    <row r="255" spans="1:10" ht="15" x14ac:dyDescent="0.2">
      <c r="A255" s="23"/>
      <c r="B255" s="22"/>
      <c r="C255" s="20"/>
      <c r="D255" s="20"/>
      <c r="E255" s="20"/>
      <c r="F255" s="21"/>
      <c r="G255" s="21"/>
      <c r="H255" s="21"/>
      <c r="I255" s="21"/>
      <c r="J255" s="6"/>
    </row>
    <row r="256" spans="1:10" ht="15.75" x14ac:dyDescent="0.2">
      <c r="A256" s="23"/>
      <c r="B256" s="19" t="s">
        <v>424</v>
      </c>
      <c r="C256" s="20"/>
      <c r="D256" s="19" t="s">
        <v>426</v>
      </c>
      <c r="E256" s="20"/>
      <c r="F256" s="19" t="s">
        <v>427</v>
      </c>
      <c r="G256" s="19"/>
      <c r="H256" s="19"/>
      <c r="I256" s="21"/>
      <c r="J256" s="6"/>
    </row>
    <row r="257" spans="1:12" ht="15.75" x14ac:dyDescent="0.2">
      <c r="A257" s="23"/>
      <c r="B257" s="19"/>
      <c r="C257" s="20"/>
      <c r="D257" s="20"/>
      <c r="E257" s="20"/>
      <c r="F257" s="21"/>
      <c r="G257" s="21"/>
      <c r="H257" s="21"/>
      <c r="I257" s="21"/>
      <c r="J257" s="6"/>
    </row>
    <row r="258" spans="1:12" ht="15.75" x14ac:dyDescent="0.2">
      <c r="A258" s="23"/>
      <c r="B258" s="19"/>
      <c r="C258" s="20"/>
      <c r="D258" s="20"/>
      <c r="E258" s="20"/>
      <c r="F258" s="21"/>
      <c r="G258" s="21"/>
      <c r="H258" s="21"/>
      <c r="I258" s="21"/>
      <c r="J258" s="6"/>
    </row>
    <row r="259" spans="1:12" ht="15.75" x14ac:dyDescent="0.2">
      <c r="A259" s="23"/>
      <c r="B259" s="19"/>
      <c r="C259" s="20"/>
      <c r="D259" s="20"/>
      <c r="E259" s="20"/>
      <c r="F259" s="21"/>
      <c r="G259" s="21"/>
      <c r="H259" s="21"/>
      <c r="I259" s="21"/>
      <c r="J259" s="6"/>
    </row>
    <row r="260" spans="1:12" ht="15.75" x14ac:dyDescent="0.2">
      <c r="A260" s="23"/>
      <c r="B260" s="22"/>
      <c r="C260" s="20"/>
      <c r="D260" s="25"/>
      <c r="E260" s="20"/>
      <c r="F260" s="25"/>
      <c r="G260" s="25"/>
      <c r="H260" s="25"/>
      <c r="I260" s="23"/>
      <c r="J260" s="6"/>
    </row>
    <row r="261" spans="1:12" ht="15.75" x14ac:dyDescent="0.2">
      <c r="A261" s="25"/>
      <c r="B261" s="24"/>
      <c r="C261" s="25"/>
      <c r="D261" s="61"/>
      <c r="E261" s="61"/>
      <c r="F261" s="25"/>
      <c r="G261" s="25"/>
      <c r="H261" s="25"/>
      <c r="I261" s="27"/>
      <c r="J261" s="17"/>
      <c r="K261" s="8"/>
    </row>
    <row r="262" spans="1:12" ht="15.75" x14ac:dyDescent="0.2">
      <c r="A262" s="25"/>
      <c r="B262" s="28" t="s">
        <v>425</v>
      </c>
      <c r="C262" s="25"/>
      <c r="D262" s="28" t="s">
        <v>423</v>
      </c>
      <c r="E262" s="24"/>
      <c r="F262" s="28" t="s">
        <v>428</v>
      </c>
      <c r="G262" s="52"/>
      <c r="H262" s="52"/>
      <c r="I262" s="27"/>
      <c r="J262" s="16"/>
      <c r="K262" s="11"/>
    </row>
    <row r="263" spans="1:12" ht="15.75" x14ac:dyDescent="0.2">
      <c r="A263" s="25"/>
      <c r="B263" s="24" t="s">
        <v>10</v>
      </c>
      <c r="C263" s="25"/>
      <c r="D263" s="24" t="s">
        <v>394</v>
      </c>
      <c r="E263" s="24"/>
      <c r="F263" s="24" t="s">
        <v>429</v>
      </c>
      <c r="G263" s="26"/>
      <c r="H263" s="57"/>
      <c r="I263" s="27"/>
      <c r="J263" s="16"/>
      <c r="K263" s="11"/>
    </row>
    <row r="264" spans="1:12" ht="15.75" x14ac:dyDescent="0.25">
      <c r="A264" s="25"/>
      <c r="B264" s="29"/>
      <c r="C264" s="30"/>
      <c r="D264" s="31"/>
      <c r="E264" s="31"/>
      <c r="F264" s="25"/>
      <c r="G264" s="25"/>
      <c r="H264" s="25"/>
      <c r="I264" s="31"/>
      <c r="J264"/>
    </row>
    <row r="265" spans="1:12" ht="15" x14ac:dyDescent="0.2">
      <c r="A265" s="7"/>
      <c r="B265"/>
      <c r="C265" s="15"/>
      <c r="D265"/>
      <c r="E265"/>
      <c r="F265" s="15"/>
      <c r="G265" s="15"/>
      <c r="H265" s="15"/>
      <c r="I265"/>
      <c r="J265"/>
      <c r="K265" s="10"/>
      <c r="L265" s="9"/>
    </row>
    <row r="266" spans="1:12" ht="15" x14ac:dyDescent="0.2">
      <c r="B266" s="14"/>
      <c r="C266" s="18"/>
      <c r="D266" s="60"/>
      <c r="E266" s="60"/>
      <c r="F266" s="15"/>
      <c r="G266" s="15"/>
      <c r="H266" s="15"/>
      <c r="I266" s="60"/>
      <c r="J266" s="60"/>
      <c r="K266" s="5"/>
      <c r="L266" s="5"/>
    </row>
    <row r="267" spans="1:12" x14ac:dyDescent="0.2">
      <c r="B267" s="1"/>
      <c r="C267" s="1"/>
      <c r="D267" s="1"/>
      <c r="E267" s="1"/>
    </row>
  </sheetData>
  <mergeCells count="3">
    <mergeCell ref="I266:J266"/>
    <mergeCell ref="D261:E261"/>
    <mergeCell ref="D266:E266"/>
  </mergeCells>
  <pageMargins left="0.7" right="0.7" top="0.75" bottom="0.75" header="0.3" footer="0.3"/>
  <pageSetup scale="31" fitToHeight="0" orientation="landscape" r:id="rId1"/>
  <rowBreaks count="4" manualBreakCount="4">
    <brk id="88" max="8" man="1"/>
    <brk id="170" max="8" man="1"/>
    <brk id="249" max="8" man="1"/>
    <brk id="2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Mensual</vt:lpstr>
      <vt:lpstr>'Ejecucion Mensual'!Área_de_impresión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Francisco Bencosme Batista</dc:creator>
  <cp:lastModifiedBy>Yanelys Lara De La Cruz</cp:lastModifiedBy>
  <cp:lastPrinted>2025-04-01T18:04:54Z</cp:lastPrinted>
  <dcterms:created xsi:type="dcterms:W3CDTF">2023-11-10T14:57:18Z</dcterms:created>
  <dcterms:modified xsi:type="dcterms:W3CDTF">2026-01-19T13:01:15Z</dcterms:modified>
</cp:coreProperties>
</file>